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04FD3FA1-6691-4348-8BF8-E29796191A81}" xr6:coauthVersionLast="45" xr6:coauthVersionMax="45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'!$A$2:$BG$59</definedName>
    <definedName name="_xlnm._FilterDatabase" localSheetId="1" hidden="1">'GAS 5Kg '!$A$3:$BH$61</definedName>
    <definedName name="_xlnm._FilterDatabase" localSheetId="2" hidden="1">Sheet1!$C$2:$D$38</definedName>
  </definedNames>
  <calcPr calcId="181029"/>
</workbook>
</file>

<file path=xl/calcChain.xml><?xml version="1.0" encoding="utf-8"?>
<calcChain xmlns="http://schemas.openxmlformats.org/spreadsheetml/2006/main">
  <c r="BI42" i="1" l="1"/>
  <c r="BH42" i="1"/>
  <c r="BI41" i="1"/>
  <c r="BH41" i="1"/>
  <c r="BI40" i="1"/>
  <c r="BH40" i="1"/>
  <c r="BI39" i="1"/>
  <c r="BH39" i="1"/>
  <c r="BI38" i="1"/>
  <c r="BH38" i="1"/>
  <c r="BI37" i="1"/>
  <c r="BH37" i="1"/>
  <c r="BI36" i="1"/>
  <c r="BH36" i="1"/>
  <c r="BI35" i="1"/>
  <c r="BH35" i="1"/>
  <c r="BI34" i="1"/>
  <c r="BH34" i="1"/>
  <c r="BI33" i="1"/>
  <c r="BH33" i="1"/>
  <c r="BI32" i="1"/>
  <c r="BH32" i="1"/>
  <c r="BI31" i="1"/>
  <c r="BH31" i="1"/>
  <c r="BI30" i="1"/>
  <c r="BH30" i="1"/>
  <c r="BI29" i="1"/>
  <c r="BH29" i="1"/>
  <c r="BI28" i="1"/>
  <c r="BH28" i="1"/>
  <c r="BI27" i="1"/>
  <c r="BH27" i="1"/>
  <c r="BI26" i="1"/>
  <c r="BH26" i="1"/>
  <c r="BI25" i="1"/>
  <c r="BH25" i="1"/>
  <c r="BI24" i="1"/>
  <c r="BH24" i="1"/>
  <c r="BI23" i="1"/>
  <c r="BH23" i="1"/>
  <c r="BI22" i="1"/>
  <c r="BH22" i="1"/>
  <c r="BI21" i="1"/>
  <c r="BH21" i="1"/>
  <c r="BI20" i="1"/>
  <c r="BH20" i="1"/>
  <c r="BI19" i="1"/>
  <c r="BH19" i="1"/>
  <c r="BI18" i="1"/>
  <c r="BH18" i="1"/>
  <c r="BI17" i="1"/>
  <c r="BH17" i="1"/>
  <c r="BI16" i="1"/>
  <c r="BH16" i="1"/>
  <c r="BI15" i="1"/>
  <c r="BH15" i="1"/>
  <c r="BI14" i="1"/>
  <c r="BH14" i="1"/>
  <c r="BI13" i="1"/>
  <c r="BH13" i="1"/>
  <c r="BI12" i="1"/>
  <c r="BH12" i="1"/>
  <c r="BI11" i="1"/>
  <c r="BH11" i="1"/>
  <c r="BI10" i="1"/>
  <c r="BH10" i="1"/>
  <c r="BI9" i="1"/>
  <c r="BH9" i="1"/>
  <c r="BI8" i="1"/>
  <c r="BH8" i="1"/>
  <c r="BI7" i="1"/>
  <c r="BH7" i="1"/>
  <c r="BI6" i="1"/>
  <c r="BH6" i="1"/>
  <c r="BI5" i="1"/>
  <c r="BH5" i="1"/>
  <c r="BI42" i="3"/>
  <c r="BH42" i="3"/>
  <c r="BI41" i="3"/>
  <c r="BH41" i="3"/>
  <c r="BI40" i="3"/>
  <c r="BH40" i="3"/>
  <c r="BI39" i="3"/>
  <c r="BH39" i="3"/>
  <c r="BI38" i="3"/>
  <c r="BH38" i="3"/>
  <c r="BI37" i="3"/>
  <c r="BH37" i="3"/>
  <c r="BI36" i="3"/>
  <c r="BH36" i="3"/>
  <c r="BI35" i="3"/>
  <c r="BH35" i="3"/>
  <c r="BI34" i="3"/>
  <c r="BH34" i="3"/>
  <c r="BI33" i="3"/>
  <c r="BH33" i="3"/>
  <c r="BI32" i="3"/>
  <c r="BH32" i="3"/>
  <c r="BI31" i="3"/>
  <c r="BH31" i="3"/>
  <c r="BI30" i="3"/>
  <c r="BH30" i="3"/>
  <c r="BI29" i="3"/>
  <c r="BH29" i="3"/>
  <c r="BI28" i="3"/>
  <c r="BH28" i="3"/>
  <c r="BI27" i="3"/>
  <c r="BH27" i="3"/>
  <c r="BI26" i="3"/>
  <c r="BH26" i="3"/>
  <c r="BI25" i="3"/>
  <c r="BH25" i="3"/>
  <c r="BI24" i="3"/>
  <c r="BH24" i="3"/>
  <c r="BI23" i="3"/>
  <c r="BH23" i="3"/>
  <c r="BI22" i="3"/>
  <c r="BH22" i="3"/>
  <c r="BI21" i="3"/>
  <c r="BH21" i="3"/>
  <c r="BI20" i="3"/>
  <c r="BH20" i="3"/>
  <c r="BI19" i="3"/>
  <c r="BH19" i="3"/>
  <c r="BI18" i="3"/>
  <c r="BH18" i="3"/>
  <c r="BI17" i="3"/>
  <c r="BH17" i="3"/>
  <c r="BI16" i="3"/>
  <c r="BH16" i="3"/>
  <c r="BI15" i="3"/>
  <c r="BH15" i="3"/>
  <c r="BI14" i="3"/>
  <c r="BH14" i="3"/>
  <c r="BI13" i="3"/>
  <c r="BH13" i="3"/>
  <c r="BI12" i="3"/>
  <c r="BH12" i="3"/>
  <c r="BI11" i="3"/>
  <c r="BH11" i="3"/>
  <c r="BI10" i="3"/>
  <c r="BH10" i="3"/>
  <c r="BI9" i="3"/>
  <c r="BH9" i="3"/>
  <c r="BI8" i="3"/>
  <c r="BH8" i="3"/>
  <c r="BI7" i="3"/>
  <c r="BH7" i="3"/>
  <c r="BI6" i="3"/>
  <c r="BH6" i="3"/>
  <c r="BI5" i="3"/>
  <c r="BH5" i="3"/>
  <c r="BG42" i="3"/>
  <c r="BG42" i="1"/>
  <c r="BF42" i="1" l="1"/>
  <c r="BG43" i="1" s="1"/>
  <c r="BF42" i="3"/>
  <c r="BG43" i="3" s="1"/>
  <c r="BE42" i="3"/>
  <c r="BE42" i="1"/>
  <c r="BF43" i="3" l="1"/>
  <c r="BF43" i="1"/>
  <c r="BD42" i="1"/>
  <c r="BE43" i="1" s="1"/>
  <c r="BD42" i="3"/>
  <c r="BE43" i="3" s="1"/>
  <c r="BC42" i="1" l="1"/>
  <c r="BD43" i="1" s="1"/>
  <c r="BC42" i="3"/>
  <c r="BD43" i="3" s="1"/>
  <c r="BB42" i="3" l="1"/>
  <c r="BC43" i="3" s="1"/>
  <c r="BB42" i="1"/>
  <c r="BC43" i="1" s="1"/>
  <c r="BA42" i="3" l="1"/>
  <c r="BB43" i="3" s="1"/>
  <c r="BA42" i="1"/>
  <c r="BB43" i="1" s="1"/>
  <c r="AZ42" i="1" l="1"/>
  <c r="BA43" i="1" s="1"/>
  <c r="AZ42" i="3"/>
  <c r="BA43" i="3" s="1"/>
  <c r="AY42" i="3"/>
  <c r="AY42" i="1"/>
  <c r="AX42" i="1"/>
  <c r="AZ43" i="1" l="1"/>
  <c r="AZ43" i="3"/>
  <c r="AY43" i="1"/>
  <c r="AX42" i="3"/>
  <c r="AY43" i="3" s="1"/>
  <c r="AW42" i="1" l="1"/>
  <c r="AX43" i="1" s="1"/>
  <c r="AW42" i="3"/>
  <c r="AX43" i="3" s="1"/>
  <c r="AV42" i="1"/>
  <c r="AV42" i="3"/>
  <c r="AW43" i="3" l="1"/>
  <c r="AW43" i="1"/>
  <c r="AU42" i="3"/>
  <c r="AU42" i="1"/>
  <c r="AT42" i="1"/>
  <c r="BF44" i="1" s="1"/>
  <c r="AT42" i="3"/>
  <c r="BF44" i="3" s="1"/>
  <c r="AV43" i="1" l="1"/>
  <c r="BG44" i="1"/>
  <c r="AV43" i="3"/>
  <c r="BG44" i="3"/>
  <c r="AU43" i="3"/>
  <c r="AU43" i="1"/>
  <c r="AS42" i="1"/>
  <c r="AS42" i="3"/>
  <c r="AT43" i="3" l="1"/>
  <c r="BE44" i="3"/>
  <c r="AT43" i="1"/>
  <c r="BE44" i="1"/>
  <c r="AR42" i="1"/>
  <c r="AR42" i="3"/>
  <c r="AQ42" i="3"/>
  <c r="BC44" i="3" s="1"/>
  <c r="AQ42" i="1"/>
  <c r="BC44" i="1" s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S43" i="3" l="1"/>
  <c r="BD44" i="3"/>
  <c r="AS43" i="1"/>
  <c r="BD44" i="1"/>
  <c r="AZ44" i="3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<sst xmlns="http://schemas.openxmlformats.org/spreadsheetml/2006/main" count="181" uniqueCount="50">
  <si>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</si>
  <si>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</si>
  <si>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</si>
  <si>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</si>
  <si>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</si>
  <si>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</si>
  <si>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</si>
  <si>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</si>
  <si>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</si>
  <si>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</si>
  <si>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</si>
  <si>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</si>
  <si>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</si>
  <si>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</si>
  <si>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</si>
  <si>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</si>
  <si>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</si>
  <si>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</si>
  <si>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</si>
  <si>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</si>
  <si>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</si>
  <si>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</si>
  <si>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</si>
  <si>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</si>
  <si>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</si>
  <si>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</si>
  <si>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</si>
  <si>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</si>
  <si>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</si>
  <si>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</si>
  <si>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</si>
  <si>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</si>
  <si>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</si>
  <si>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</si>
  <si>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</si>
  <si>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</si>
  <si>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</si>
  <si>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</si>
  <si>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</si>
  <si>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</si>
  <si>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</si>
  <si>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</si>
  <si>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</si>
  <si>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</si>
  <si>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</si>
  <si>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</si>
  <si>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</si>
  <si>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MAR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</si>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</sst>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08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2" fontId="28" fillId="0" borderId="2" xfId="2" applyNumberFormat="1" applyFont="1" applyFill="1" applyBorder="1" applyAlignment="1">
      <alignment horizontal="right" wrapText="1"/>
    </xf>
    <xf numFmtId="2" fontId="28" fillId="0" borderId="2" xfId="4" applyNumberFormat="1" applyFont="1" applyFill="1" applyBorder="1" applyAlignment="1">
      <alignment horizontal="right" wrapText="1"/>
    </xf>
    <xf numFmtId="0" fontId="29" fillId="0" borderId="4" xfId="0" applyFont="1" applyBorder="1"/>
    <xf numFmtId="0" fontId="30" fillId="4" borderId="4" xfId="0" applyFont="1" applyFill="1" applyBorder="1" applyAlignment="1">
      <alignment horizontal="center"/>
    </xf>
    <xf numFmtId="2" fontId="29" fillId="0" borderId="4" xfId="0" applyNumberFormat="1" applyFont="1" applyBorder="1" applyAlignment="1">
      <alignment horizontal="center"/>
    </xf>
    <xf numFmtId="2" fontId="31" fillId="4" borderId="0" xfId="0" applyNumberFormat="1" applyFont="1" applyFill="1" applyAlignment="1">
      <alignment horizontal="center" vertical="center"/>
    </xf>
    <xf numFmtId="165" fontId="32" fillId="4" borderId="0" xfId="0" applyNumberFormat="1" applyFont="1" applyFill="1" applyAlignment="1">
      <alignment horizontal="right" vertical="center"/>
    </xf>
    <xf numFmtId="165" fontId="32" fillId="4" borderId="4" xfId="0" applyNumberFormat="1" applyFont="1" applyFill="1" applyBorder="1" applyAlignment="1">
      <alignment horizontal="right" vertical="center" wrapText="1"/>
    </xf>
    <xf numFmtId="0" fontId="29" fillId="0" borderId="4" xfId="0" applyFont="1" applyBorder="1" applyAlignment="1">
      <alignment horizontal="center"/>
    </xf>
    <xf numFmtId="0" fontId="33" fillId="0" borderId="4" xfId="0" applyFont="1" applyBorder="1"/>
    <xf numFmtId="0" fontId="33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I72"/>
  <sheetViews>
    <sheetView tabSelected="1" workbookViewId="0">
      <pane xSplit="1" topLeftCell="AR1" activePane="topRight" state="frozen"/>
      <selection activeCell="BH1" sqref="BH1:BI1048576"/>
      <selection pane="topRight" activeCell="BH1" sqref="BH1:BI104857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60" max="61" width="29" style="105" customWidth="1"/>
  </cols>
  <sheetData>
    <row r="2" spans="1:61" ht="15" customHeight="1" x14ac:dyDescent="0.35">
      <c r="C2" s="5" t="s">
        <v>43</v>
      </c>
      <c r="BH2" s="99"/>
      <c r="BI2" s="99"/>
    </row>
    <row r="3" spans="1:61" ht="15" customHeight="1" x14ac:dyDescent="0.35">
      <c r="C3" s="5" t="s">
        <v>47</v>
      </c>
      <c r="BH3" s="100" t="s">
        <v>48</v>
      </c>
      <c r="BI3" s="100" t="s">
        <v>49</v>
      </c>
    </row>
    <row r="4" spans="1:61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42">
        <v>43952</v>
      </c>
      <c r="BD4" s="42">
        <v>43983</v>
      </c>
      <c r="BE4" s="42">
        <v>44013</v>
      </c>
      <c r="BF4" s="42">
        <v>44044</v>
      </c>
      <c r="BG4" s="42">
        <v>44075</v>
      </c>
      <c r="BH4" s="100"/>
      <c r="BI4" s="100"/>
    </row>
    <row r="5" spans="1:61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97">
        <v>4110</v>
      </c>
      <c r="BD5" s="98">
        <v>4109.090909090909</v>
      </c>
      <c r="BE5" s="97">
        <v>3997.5</v>
      </c>
      <c r="BF5" s="98">
        <v>4121.2687213300596</v>
      </c>
      <c r="BG5" s="92">
        <v>4100.3333333333303</v>
      </c>
      <c r="BH5" s="101">
        <f>(BG5-AU5)/AU5*100</f>
        <v>-8.0053418803419998</v>
      </c>
      <c r="BI5" s="101">
        <f>(BG5-BF5)/BF5*100</f>
        <v>-0.50798405569566552</v>
      </c>
    </row>
    <row r="6" spans="1:61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97">
        <v>4000</v>
      </c>
      <c r="BD6" s="98">
        <v>3979.7630340063338</v>
      </c>
      <c r="BE6" s="97">
        <v>3880</v>
      </c>
      <c r="BF6" s="98">
        <v>3860</v>
      </c>
      <c r="BG6" s="92">
        <v>3885</v>
      </c>
      <c r="BH6" s="101">
        <f t="shared" ref="BH6:BH42" si="0">(BG6-AU6)/AU6*100</f>
        <v>0.2839442436757873</v>
      </c>
      <c r="BI6" s="101">
        <f t="shared" ref="BI6:BI42" si="1">(BG6-BF6)/BF6*100</f>
        <v>0.64766839378238339</v>
      </c>
    </row>
    <row r="7" spans="1:61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97">
        <v>4062.1796106086522</v>
      </c>
      <c r="BD7" s="98">
        <v>4065.8198603911706</v>
      </c>
      <c r="BE7" s="97">
        <v>4069.7671456537428</v>
      </c>
      <c r="BF7" s="98">
        <v>4066.1795647694585</v>
      </c>
      <c r="BG7" s="92">
        <v>4072.9998865119296</v>
      </c>
      <c r="BH7" s="101">
        <f t="shared" si="0"/>
        <v>-1.3590840249864071</v>
      </c>
      <c r="BI7" s="101">
        <f t="shared" si="1"/>
        <v>0.16773292064040574</v>
      </c>
    </row>
    <row r="8" spans="1:61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97">
        <v>4546.9546696074003</v>
      </c>
      <c r="BD8" s="98">
        <v>4555.5555555555557</v>
      </c>
      <c r="BE8" s="97">
        <v>4634.3867757338521</v>
      </c>
      <c r="BF8" s="98">
        <v>4622.5</v>
      </c>
      <c r="BG8" s="92">
        <v>4554.4444444444398</v>
      </c>
      <c r="BH8" s="101">
        <f t="shared" si="0"/>
        <v>-2.7876758870535494</v>
      </c>
      <c r="BI8" s="101">
        <f t="shared" si="1"/>
        <v>-1.4722672916292094</v>
      </c>
    </row>
    <row r="9" spans="1:61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97">
        <v>4497.4929029598652</v>
      </c>
      <c r="BD9" s="98">
        <v>4496.7292661038573</v>
      </c>
      <c r="BE9" s="97">
        <v>4498.9639064869152</v>
      </c>
      <c r="BF9" s="98">
        <v>4502.0193514448983</v>
      </c>
      <c r="BG9" s="92">
        <v>4451.7857142857101</v>
      </c>
      <c r="BH9" s="101">
        <f t="shared" si="0"/>
        <v>-1.9361828580275582</v>
      </c>
      <c r="BI9" s="101">
        <f t="shared" si="1"/>
        <v>-1.1158023375236272</v>
      </c>
    </row>
    <row r="10" spans="1:61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97">
        <v>4463.5500952409575</v>
      </c>
      <c r="BD10" s="98">
        <v>4458.467095358913</v>
      </c>
      <c r="BE10" s="97">
        <v>4500</v>
      </c>
      <c r="BF10" s="98">
        <v>4452.6793581457068</v>
      </c>
      <c r="BG10" s="92">
        <v>4441.8781361569954</v>
      </c>
      <c r="BH10" s="101">
        <f t="shared" si="0"/>
        <v>-0.59277175499952239</v>
      </c>
      <c r="BI10" s="101">
        <f t="shared" si="1"/>
        <v>-0.24257803268388747</v>
      </c>
    </row>
    <row r="11" spans="1:61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97">
        <v>4545.454545454545</v>
      </c>
      <c r="BD11" s="98">
        <v>4583.2585715606119</v>
      </c>
      <c r="BE11" s="97">
        <v>4568.1818181818198</v>
      </c>
      <c r="BF11" s="98">
        <v>4544.4444444444398</v>
      </c>
      <c r="BG11" s="92">
        <v>4535</v>
      </c>
      <c r="BH11" s="101">
        <f t="shared" si="0"/>
        <v>-0.32967032967032966</v>
      </c>
      <c r="BI11" s="101">
        <f t="shared" si="1"/>
        <v>-0.20782396088009353</v>
      </c>
    </row>
    <row r="12" spans="1:61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97">
        <v>4525</v>
      </c>
      <c r="BD12" s="98">
        <v>4500</v>
      </c>
      <c r="BE12" s="97">
        <v>4300</v>
      </c>
      <c r="BF12" s="98">
        <v>4357.3175476708502</v>
      </c>
      <c r="BG12" s="92">
        <v>4325</v>
      </c>
      <c r="BH12" s="101">
        <f t="shared" si="0"/>
        <v>-5.9782608695652177</v>
      </c>
      <c r="BI12" s="101">
        <f t="shared" si="1"/>
        <v>-0.7416844725518148</v>
      </c>
    </row>
    <row r="13" spans="1:61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97">
        <v>4230.0807955885412</v>
      </c>
      <c r="BD13" s="98">
        <v>4235.7618118857063</v>
      </c>
      <c r="BE13" s="97">
        <v>4257.1428571428569</v>
      </c>
      <c r="BF13" s="98">
        <v>4246.7461155179872</v>
      </c>
      <c r="BG13" s="92">
        <v>4242.8376933287991</v>
      </c>
      <c r="BH13" s="101">
        <f t="shared" si="0"/>
        <v>0.30469495294486143</v>
      </c>
      <c r="BI13" s="101">
        <f t="shared" si="1"/>
        <v>-9.2033337592429584E-2</v>
      </c>
    </row>
    <row r="14" spans="1:61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97">
        <v>4585.7142857142853</v>
      </c>
      <c r="BD14" s="98">
        <v>4589.9039114451098</v>
      </c>
      <c r="BE14" s="97">
        <v>4592.1051314667384</v>
      </c>
      <c r="BF14" s="98">
        <v>4567.5</v>
      </c>
      <c r="BG14" s="92">
        <v>4470.5555555555602</v>
      </c>
      <c r="BH14" s="101">
        <f t="shared" si="0"/>
        <v>-2.0757187474230085</v>
      </c>
      <c r="BI14" s="101">
        <f t="shared" si="1"/>
        <v>-2.1224837316790324</v>
      </c>
    </row>
    <row r="15" spans="1:61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97">
        <v>4260.7142857142853</v>
      </c>
      <c r="BD15" s="98">
        <v>4306.3145613145398</v>
      </c>
      <c r="BE15" s="97">
        <v>4483.333333333333</v>
      </c>
      <c r="BF15" s="98">
        <v>4346.5625</v>
      </c>
      <c r="BG15" s="92">
        <v>4321.1538461538457</v>
      </c>
      <c r="BH15" s="101">
        <f t="shared" si="0"/>
        <v>0.40214477211794297</v>
      </c>
      <c r="BI15" s="101">
        <f t="shared" si="1"/>
        <v>-0.58456892880648248</v>
      </c>
    </row>
    <row r="16" spans="1:61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97">
        <v>4000.4824342851898</v>
      </c>
      <c r="BD16" s="98">
        <v>3977.7675925664894</v>
      </c>
      <c r="BE16" s="97">
        <v>3973.680415949832</v>
      </c>
      <c r="BF16" s="98">
        <v>4040.0121987125071</v>
      </c>
      <c r="BG16" s="92">
        <v>3950</v>
      </c>
      <c r="BH16" s="101">
        <f t="shared" si="0"/>
        <v>2.1048744460856397</v>
      </c>
      <c r="BI16" s="101">
        <f t="shared" si="1"/>
        <v>-2.2280179931435038</v>
      </c>
    </row>
    <row r="17" spans="1:61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97">
        <v>4022.0100514295041</v>
      </c>
      <c r="BD17" s="98">
        <v>4033.6766282831136</v>
      </c>
      <c r="BE17" s="97">
        <v>4041.5828267794977</v>
      </c>
      <c r="BF17" s="98">
        <v>4058.9217839541357</v>
      </c>
      <c r="BG17" s="92">
        <v>3989.1666666666702</v>
      </c>
      <c r="BH17" s="101">
        <f t="shared" si="0"/>
        <v>-2.0246309581581339</v>
      </c>
      <c r="BI17" s="101">
        <f t="shared" si="1"/>
        <v>-1.718562736616994</v>
      </c>
    </row>
    <row r="18" spans="1:61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97">
        <v>3990.5398421292721</v>
      </c>
      <c r="BD18" s="98">
        <v>4006.2942740340463</v>
      </c>
      <c r="BE18" s="97">
        <v>3937.5</v>
      </c>
      <c r="BF18" s="98">
        <v>3835.9375</v>
      </c>
      <c r="BG18" s="92">
        <v>3922.3076923076901</v>
      </c>
      <c r="BH18" s="101">
        <f t="shared" si="0"/>
        <v>3.5960991466881795</v>
      </c>
      <c r="BI18" s="101">
        <f t="shared" si="1"/>
        <v>2.2516058279805162</v>
      </c>
    </row>
    <row r="19" spans="1:61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97">
        <v>4130.3124744532697</v>
      </c>
      <c r="BD19" s="98">
        <v>4200.9733908293101</v>
      </c>
      <c r="BE19" s="97">
        <v>4261.4500205574186</v>
      </c>
      <c r="BF19" s="98">
        <v>4170.1876177977847</v>
      </c>
      <c r="BG19" s="92">
        <v>4090.9090909090901</v>
      </c>
      <c r="BH19" s="101">
        <f t="shared" si="0"/>
        <v>-4.5729028922651871</v>
      </c>
      <c r="BI19" s="101">
        <f t="shared" si="1"/>
        <v>-1.90107818051986</v>
      </c>
    </row>
    <row r="20" spans="1:61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97">
        <v>4390.8113366955622</v>
      </c>
      <c r="BD20" s="98">
        <v>4392.3639924600639</v>
      </c>
      <c r="BE20" s="97">
        <v>4392.0364592833275</v>
      </c>
      <c r="BF20" s="98">
        <v>4390.5683538062804</v>
      </c>
      <c r="BG20" s="92">
        <v>4389.5316163561356</v>
      </c>
      <c r="BH20" s="101">
        <f t="shared" si="0"/>
        <v>-0.42946550754672175</v>
      </c>
      <c r="BI20" s="101">
        <f t="shared" si="1"/>
        <v>-2.3612830198759694E-2</v>
      </c>
    </row>
    <row r="21" spans="1:61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97">
        <v>3915</v>
      </c>
      <c r="BD21" s="98">
        <v>3950.0679120823402</v>
      </c>
      <c r="BE21" s="97">
        <v>3836.1111111111113</v>
      </c>
      <c r="BF21" s="98">
        <v>3800</v>
      </c>
      <c r="BG21" s="92">
        <v>3768.75</v>
      </c>
      <c r="BH21" s="101">
        <f t="shared" si="0"/>
        <v>-5.4858934169279001</v>
      </c>
      <c r="BI21" s="101">
        <f t="shared" si="1"/>
        <v>-0.82236842105263153</v>
      </c>
    </row>
    <row r="22" spans="1:61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97">
        <v>4012.5453530631999</v>
      </c>
      <c r="BD22" s="98">
        <v>4050.53820827557</v>
      </c>
      <c r="BE22" s="97">
        <v>4135.3708186802896</v>
      </c>
      <c r="BF22" s="98">
        <v>4143.6013314301154</v>
      </c>
      <c r="BG22" s="92">
        <v>4075</v>
      </c>
      <c r="BH22" s="101">
        <f t="shared" si="0"/>
        <v>-6.2232531184864905</v>
      </c>
      <c r="BI22" s="101">
        <f t="shared" si="1"/>
        <v>-1.6555968092238835</v>
      </c>
    </row>
    <row r="23" spans="1:61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97">
        <v>3922.5</v>
      </c>
      <c r="BD23" s="98">
        <v>3876.926421405693</v>
      </c>
      <c r="BE23" s="97">
        <v>3754.2857142857142</v>
      </c>
      <c r="BF23" s="98">
        <v>3843.75</v>
      </c>
      <c r="BG23" s="92">
        <v>3833.3333333333335</v>
      </c>
      <c r="BH23" s="101">
        <f t="shared" si="0"/>
        <v>-1.287553648068577</v>
      </c>
      <c r="BI23" s="101">
        <f t="shared" si="1"/>
        <v>-0.27100271002709631</v>
      </c>
    </row>
    <row r="24" spans="1:61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97">
        <v>3811.1657383937099</v>
      </c>
      <c r="BD24" s="98">
        <v>3748.648554002827</v>
      </c>
      <c r="BE24" s="97">
        <v>3680</v>
      </c>
      <c r="BF24" s="98">
        <v>3732.528295967702</v>
      </c>
      <c r="BG24" s="92">
        <v>3654</v>
      </c>
      <c r="BH24" s="101">
        <f t="shared" si="0"/>
        <v>1.5</v>
      </c>
      <c r="BI24" s="101">
        <f t="shared" si="1"/>
        <v>-2.1038901715102094</v>
      </c>
    </row>
    <row r="25" spans="1:61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97">
        <v>3824.3535876136011</v>
      </c>
      <c r="BD25" s="98">
        <v>3854.2857142857101</v>
      </c>
      <c r="BE25" s="97">
        <v>3818.9913715756793</v>
      </c>
      <c r="BF25" s="98">
        <v>3811.3225028833131</v>
      </c>
      <c r="BG25" s="92">
        <v>3912.5</v>
      </c>
      <c r="BH25" s="101">
        <f t="shared" si="0"/>
        <v>5.3365384615384635</v>
      </c>
      <c r="BI25" s="101">
        <f t="shared" si="1"/>
        <v>2.6546558849361315</v>
      </c>
    </row>
    <row r="26" spans="1:61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97">
        <v>4035.5810597754089</v>
      </c>
      <c r="BD26" s="98">
        <v>4000</v>
      </c>
      <c r="BE26" s="97">
        <v>4016.5173295941863</v>
      </c>
      <c r="BF26" s="98">
        <v>4025.669404158431</v>
      </c>
      <c r="BG26" s="92">
        <v>4000</v>
      </c>
      <c r="BH26" s="101">
        <f t="shared" si="0"/>
        <v>3.6269430051813467</v>
      </c>
      <c r="BI26" s="101">
        <f t="shared" si="1"/>
        <v>-0.63764312419482483</v>
      </c>
    </row>
    <row r="27" spans="1:61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97">
        <v>4201.27439075849</v>
      </c>
      <c r="BD27" s="98">
        <v>4210.8180000779466</v>
      </c>
      <c r="BE27" s="97">
        <v>4167.8571428571404</v>
      </c>
      <c r="BF27" s="98">
        <v>4212.7670070793392</v>
      </c>
      <c r="BG27" s="92">
        <v>4150</v>
      </c>
      <c r="BH27" s="101">
        <f t="shared" si="0"/>
        <v>-0.3003003003003003</v>
      </c>
      <c r="BI27" s="101">
        <f t="shared" si="1"/>
        <v>-1.4899235341964674</v>
      </c>
    </row>
    <row r="28" spans="1:61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97">
        <v>3900</v>
      </c>
      <c r="BD28" s="98">
        <v>3875</v>
      </c>
      <c r="BE28" s="97">
        <v>3952.7913585975266</v>
      </c>
      <c r="BF28" s="98">
        <v>3950.6246237429109</v>
      </c>
      <c r="BG28" s="92">
        <v>3925</v>
      </c>
      <c r="BH28" s="101">
        <f t="shared" si="0"/>
        <v>1.948051948051948</v>
      </c>
      <c r="BI28" s="101">
        <f t="shared" si="1"/>
        <v>-0.64862208342724181</v>
      </c>
    </row>
    <row r="29" spans="1:61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97">
        <v>3885.0489825948639</v>
      </c>
      <c r="BD29" s="98">
        <v>3880.4551610868034</v>
      </c>
      <c r="BE29" s="97">
        <v>3825</v>
      </c>
      <c r="BF29" s="98">
        <v>3880.0885054324317</v>
      </c>
      <c r="BG29" s="92">
        <v>3828.5714285714298</v>
      </c>
      <c r="BH29" s="101">
        <f t="shared" si="0"/>
        <v>3.3352612299981059</v>
      </c>
      <c r="BI29" s="101">
        <f t="shared" si="1"/>
        <v>-1.3277294265033879</v>
      </c>
    </row>
    <row r="30" spans="1:61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97">
        <v>4020</v>
      </c>
      <c r="BD30" s="98">
        <v>4075.0238340977498</v>
      </c>
      <c r="BE30" s="97">
        <v>4128.0176896031999</v>
      </c>
      <c r="BF30" s="98">
        <v>4244.4033126623062</v>
      </c>
      <c r="BG30" s="92">
        <v>4233.3333333333303</v>
      </c>
      <c r="BH30" s="101">
        <f t="shared" si="0"/>
        <v>4.0983606557376344</v>
      </c>
      <c r="BI30" s="101">
        <f t="shared" si="1"/>
        <v>-0.26081355878577611</v>
      </c>
    </row>
    <row r="31" spans="1:61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97">
        <v>4083.8268332243288</v>
      </c>
      <c r="BD31" s="98">
        <v>4076.3195482156148</v>
      </c>
      <c r="BE31" s="97">
        <v>4125</v>
      </c>
      <c r="BF31" s="98">
        <v>4253.3333333333303</v>
      </c>
      <c r="BG31" s="92">
        <v>4172.8571428571404</v>
      </c>
      <c r="BH31" s="101">
        <f t="shared" si="0"/>
        <v>6.0895883777240023</v>
      </c>
      <c r="BI31" s="101">
        <f t="shared" si="1"/>
        <v>-1.8920734437975699</v>
      </c>
    </row>
    <row r="32" spans="1:61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97">
        <v>4232.3333344798211</v>
      </c>
      <c r="BD32" s="98">
        <v>4223.1223758314945</v>
      </c>
      <c r="BE32" s="97">
        <v>4211.3755219885643</v>
      </c>
      <c r="BF32" s="98">
        <v>4204.1074189183228</v>
      </c>
      <c r="BG32" s="92">
        <v>4185</v>
      </c>
      <c r="BH32" s="101">
        <f t="shared" si="0"/>
        <v>0.84337349397590367</v>
      </c>
      <c r="BI32" s="101">
        <f t="shared" si="1"/>
        <v>-0.45449407006919251</v>
      </c>
    </row>
    <row r="33" spans="1:61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97">
        <v>4086.4820621889762</v>
      </c>
      <c r="BD33" s="98">
        <v>4090.9426099304906</v>
      </c>
      <c r="BE33" s="97">
        <v>4091.1601248023076</v>
      </c>
      <c r="BF33" s="98">
        <v>4090.3858987515323</v>
      </c>
      <c r="BG33" s="92">
        <v>4031.25</v>
      </c>
      <c r="BH33" s="101">
        <f t="shared" si="0"/>
        <v>1.473112128146528</v>
      </c>
      <c r="BI33" s="101">
        <f t="shared" si="1"/>
        <v>-1.4457290880447675</v>
      </c>
    </row>
    <row r="34" spans="1:61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97">
        <v>3959.6591840858059</v>
      </c>
      <c r="BD34" s="98">
        <v>3957.5865696471142</v>
      </c>
      <c r="BE34" s="97">
        <v>3955.0224832241829</v>
      </c>
      <c r="BF34" s="98">
        <v>3948.6040308710189</v>
      </c>
      <c r="BG34" s="92">
        <v>3930</v>
      </c>
      <c r="BH34" s="101">
        <f t="shared" si="0"/>
        <v>2.610966057441253</v>
      </c>
      <c r="BI34" s="101">
        <f t="shared" si="1"/>
        <v>-0.47115463403189356</v>
      </c>
    </row>
    <row r="35" spans="1:61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97">
        <v>3804.1370911463314</v>
      </c>
      <c r="BD35" s="98">
        <v>3798.2906732710876</v>
      </c>
      <c r="BE35" s="97">
        <v>3687.5</v>
      </c>
      <c r="BF35" s="98">
        <v>3778.4719141706537</v>
      </c>
      <c r="BG35" s="92">
        <v>3758.9285714285702</v>
      </c>
      <c r="BH35" s="101">
        <f t="shared" si="0"/>
        <v>2.6598139255702353</v>
      </c>
      <c r="BI35" s="101">
        <f t="shared" si="1"/>
        <v>-0.51722874183049505</v>
      </c>
    </row>
    <row r="36" spans="1:61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97">
        <v>4275</v>
      </c>
      <c r="BD36" s="98">
        <v>4273.8058462172048</v>
      </c>
      <c r="BE36" s="97">
        <v>4185</v>
      </c>
      <c r="BF36" s="98">
        <v>4091.6666666666665</v>
      </c>
      <c r="BG36" s="92">
        <v>4190</v>
      </c>
      <c r="BH36" s="101">
        <f t="shared" si="0"/>
        <v>2.1951219512195119</v>
      </c>
      <c r="BI36" s="101">
        <f t="shared" si="1"/>
        <v>2.4032586558044846</v>
      </c>
    </row>
    <row r="37" spans="1:61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97">
        <v>4027.7777777777778</v>
      </c>
      <c r="BD37" s="98">
        <v>4053.1468394787898</v>
      </c>
      <c r="BE37" s="97">
        <v>4133.3333333333303</v>
      </c>
      <c r="BF37" s="98">
        <v>4255.5555555555602</v>
      </c>
      <c r="BG37" s="92">
        <v>4170.5263157894697</v>
      </c>
      <c r="BH37" s="101">
        <f t="shared" si="0"/>
        <v>2.7520976353927269</v>
      </c>
      <c r="BI37" s="101">
        <f t="shared" si="1"/>
        <v>-1.9980761302736658</v>
      </c>
    </row>
    <row r="38" spans="1:61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97">
        <v>4367.0784710145526</v>
      </c>
      <c r="BD38" s="98">
        <v>4353.5022598658206</v>
      </c>
      <c r="BE38" s="97">
        <v>4341.511568635563</v>
      </c>
      <c r="BF38" s="98">
        <v>4343.7207153416975</v>
      </c>
      <c r="BG38" s="92">
        <v>4314.4984880575994</v>
      </c>
      <c r="BH38" s="101">
        <f t="shared" si="0"/>
        <v>-1.0765372535299542</v>
      </c>
      <c r="BI38" s="101">
        <f t="shared" si="1"/>
        <v>-0.67274645860373639</v>
      </c>
    </row>
    <row r="39" spans="1:61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97">
        <v>4329.6561449025194</v>
      </c>
      <c r="BD39" s="98">
        <v>4330.7403641564097</v>
      </c>
      <c r="BE39" s="97">
        <v>4334.9957828091246</v>
      </c>
      <c r="BF39" s="98">
        <v>4371.2210418179338</v>
      </c>
      <c r="BG39" s="92">
        <v>4344.9209766973245</v>
      </c>
      <c r="BH39" s="101">
        <f t="shared" si="0"/>
        <v>-1.79881787263114E-2</v>
      </c>
      <c r="BI39" s="101">
        <f t="shared" si="1"/>
        <v>-0.60166404007040342</v>
      </c>
    </row>
    <row r="40" spans="1:61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97">
        <v>4109.5186536995361</v>
      </c>
      <c r="BD40" s="11">
        <v>4103.0861352603197</v>
      </c>
      <c r="BE40" s="97">
        <v>4099.2006686271643</v>
      </c>
      <c r="BF40" s="98">
        <v>4115.727502138343</v>
      </c>
      <c r="BG40" s="92">
        <v>4089.0932981101223</v>
      </c>
      <c r="BH40" s="101">
        <f t="shared" si="0"/>
        <v>-0.87438194457659235</v>
      </c>
      <c r="BI40" s="101">
        <f t="shared" si="1"/>
        <v>-0.64713234815431186</v>
      </c>
    </row>
    <row r="41" spans="1:61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97">
        <v>3900</v>
      </c>
      <c r="BD41" s="98">
        <v>3875.6739526913402</v>
      </c>
      <c r="BE41" s="97">
        <v>3825.594668960503</v>
      </c>
      <c r="BF41" s="98">
        <v>3781.0900775960736</v>
      </c>
      <c r="BG41" s="92">
        <v>3793.5745212673723</v>
      </c>
      <c r="BH41" s="101">
        <f t="shared" si="0"/>
        <v>-6.5126386297269327</v>
      </c>
      <c r="BI41" s="101">
        <f t="shared" si="1"/>
        <v>0.33018106987908857</v>
      </c>
    </row>
    <row r="42" spans="1:61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BF42" si="3">AVERAGE(AO5:AO41)</f>
        <v>4259.4789310480091</v>
      </c>
      <c r="AP42" s="4">
        <f t="shared" si="3"/>
        <v>4253.9106801606804</v>
      </c>
      <c r="AQ42" s="4">
        <f t="shared" si="3"/>
        <v>4220.4437403516349</v>
      </c>
      <c r="AR42" s="4">
        <f t="shared" si="3"/>
        <v>4226.0369221470228</v>
      </c>
      <c r="AS42" s="4">
        <f t="shared" si="3"/>
        <v>4216.2948986006259</v>
      </c>
      <c r="AT42" s="4">
        <f t="shared" si="3"/>
        <v>4223.0846019008732</v>
      </c>
      <c r="AU42" s="4">
        <f t="shared" si="3"/>
        <v>4124.2029429072891</v>
      </c>
      <c r="AV42" s="4">
        <f t="shared" si="3"/>
        <v>4104.8251109434732</v>
      </c>
      <c r="AW42" s="4">
        <f t="shared" si="3"/>
        <v>4121.1534217682583</v>
      </c>
      <c r="AX42" s="4">
        <f t="shared" si="3"/>
        <v>4176.1954415649843</v>
      </c>
      <c r="AY42" s="4">
        <f t="shared" si="3"/>
        <v>4180.243245868246</v>
      </c>
      <c r="AZ42" s="4">
        <f t="shared" si="3"/>
        <v>4180.5678765669436</v>
      </c>
      <c r="BA42" s="4">
        <f t="shared" si="3"/>
        <v>4181.2243254890327</v>
      </c>
      <c r="BB42" s="4">
        <f t="shared" si="3"/>
        <v>4161.542625311713</v>
      </c>
      <c r="BC42" s="4">
        <f t="shared" si="3"/>
        <v>4136.8712430973037</v>
      </c>
      <c r="BD42" s="4">
        <f t="shared" si="3"/>
        <v>4139.1816603990819</v>
      </c>
      <c r="BE42" s="4">
        <f t="shared" si="3"/>
        <v>4126.8180372771603</v>
      </c>
      <c r="BF42" s="4">
        <f t="shared" si="3"/>
        <v>4136.7968701651844</v>
      </c>
      <c r="BG42" s="4">
        <f t="shared" ref="BG42" si="4">AVERAGE(BG5:BG41)</f>
        <v>4110.9200293366457</v>
      </c>
      <c r="BH42" s="102">
        <f t="shared" si="0"/>
        <v>-0.32207225867696482</v>
      </c>
      <c r="BI42" s="102">
        <f t="shared" si="1"/>
        <v>-0.62552843759779253</v>
      </c>
    </row>
    <row r="43" spans="1:61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5">O42/N42*100-100</f>
        <v>35.281695529087301</v>
      </c>
      <c r="P43" s="82">
        <f t="shared" si="5"/>
        <v>-2.94645741585677</v>
      </c>
      <c r="Q43" s="82">
        <f t="shared" si="5"/>
        <v>-7.9013363739982196</v>
      </c>
      <c r="R43" s="82">
        <f t="shared" si="5"/>
        <v>-1.8941383086342256</v>
      </c>
      <c r="S43" s="82">
        <f t="shared" si="5"/>
        <v>2.6429727979020043</v>
      </c>
      <c r="T43" s="82">
        <f t="shared" si="5"/>
        <v>-9.7414641366363526</v>
      </c>
      <c r="U43" s="82">
        <f t="shared" si="5"/>
        <v>-2.2512906858512878</v>
      </c>
      <c r="V43" s="82">
        <f t="shared" si="5"/>
        <v>-7.5743385535984373</v>
      </c>
      <c r="W43" s="82">
        <f t="shared" si="5"/>
        <v>-2.6005721490926135</v>
      </c>
      <c r="X43" s="82">
        <f t="shared" si="5"/>
        <v>15.832300885633515</v>
      </c>
      <c r="Y43" s="82">
        <f t="shared" si="5"/>
        <v>-0.4131161008485833</v>
      </c>
      <c r="Z43" s="82">
        <f t="shared" si="5"/>
        <v>-6.1550409625677531</v>
      </c>
      <c r="AA43" s="82">
        <f t="shared" si="5"/>
        <v>1.5289240030700739</v>
      </c>
      <c r="AB43" s="82">
        <f t="shared" si="5"/>
        <v>0.12411759164257319</v>
      </c>
      <c r="AC43" s="82">
        <f t="shared" si="5"/>
        <v>-1.8354752306132838</v>
      </c>
      <c r="AD43" s="82">
        <f t="shared" si="5"/>
        <v>0.35773768218980706</v>
      </c>
      <c r="AE43" s="4">
        <f t="shared" si="5"/>
        <v>0.69736394951833347</v>
      </c>
      <c r="AF43" s="82">
        <f t="shared" si="5"/>
        <v>-0.45980549708112051</v>
      </c>
      <c r="AG43" s="82">
        <f t="shared" si="5"/>
        <v>-0.80867385197139185</v>
      </c>
      <c r="AH43" s="82">
        <f t="shared" si="5"/>
        <v>2.8774418961956769</v>
      </c>
      <c r="AI43" s="82">
        <f t="shared" si="5"/>
        <v>0.22254392555669256</v>
      </c>
      <c r="AJ43" s="82">
        <f t="shared" si="5"/>
        <v>1.5994888419003956</v>
      </c>
      <c r="AK43" s="82">
        <f t="shared" si="5"/>
        <v>-4.5866805570809674</v>
      </c>
      <c r="AL43" s="82">
        <f t="shared" si="5"/>
        <v>2.1158457919493259</v>
      </c>
      <c r="AM43" s="82">
        <f t="shared" si="5"/>
        <v>-1.2502516664897598</v>
      </c>
      <c r="AN43" s="82">
        <f t="shared" si="5"/>
        <v>-0.77025429417901137</v>
      </c>
      <c r="AO43" s="82">
        <f t="shared" ref="AO43:BE43" si="6">AO42/AN42*100-100</f>
        <v>0.34328992847014206</v>
      </c>
      <c r="AP43" s="82">
        <f t="shared" si="6"/>
        <v>-0.13072610470592849</v>
      </c>
      <c r="AQ43" s="82">
        <f t="shared" si="6"/>
        <v>-0.78673348655692621</v>
      </c>
      <c r="AR43" s="82">
        <f t="shared" si="6"/>
        <v>0.13252591764016586</v>
      </c>
      <c r="AS43" s="82">
        <f t="shared" si="6"/>
        <v>-0.2305238625659598</v>
      </c>
      <c r="AT43" s="82">
        <f t="shared" si="6"/>
        <v>0.16103482947791292</v>
      </c>
      <c r="AU43" s="82">
        <f t="shared" si="6"/>
        <v>-2.3414557915575784</v>
      </c>
      <c r="AV43" s="82">
        <f t="shared" si="6"/>
        <v>-0.46985641182234872</v>
      </c>
      <c r="AW43" s="82">
        <f t="shared" si="6"/>
        <v>0.39778334967923001</v>
      </c>
      <c r="AX43" s="82">
        <f t="shared" si="6"/>
        <v>1.3355974447830476</v>
      </c>
      <c r="AY43" s="82">
        <f t="shared" si="6"/>
        <v>9.6925643445104015E-2</v>
      </c>
      <c r="AZ43" s="82">
        <f t="shared" si="6"/>
        <v>7.7658327423506535E-3</v>
      </c>
      <c r="BA43" s="82">
        <f t="shared" si="6"/>
        <v>1.5702386409486735E-2</v>
      </c>
      <c r="BB43" s="82">
        <f t="shared" si="6"/>
        <v>-0.47071619806042975</v>
      </c>
      <c r="BC43" s="82">
        <f t="shared" si="6"/>
        <v>-0.59284223269396819</v>
      </c>
      <c r="BD43" s="82">
        <f t="shared" si="6"/>
        <v>5.5849388729072302E-2</v>
      </c>
      <c r="BE43" s="82">
        <f t="shared" si="6"/>
        <v>-0.29869728212725022</v>
      </c>
      <c r="BF43" s="82">
        <f>BF42/BE42*100-100</f>
        <v>0.24180452828028365</v>
      </c>
      <c r="BG43" s="82">
        <f>BG42/BF42*100-100</f>
        <v>-0.62552843759779364</v>
      </c>
      <c r="BH43" s="103"/>
      <c r="BI43" s="103"/>
    </row>
    <row r="44" spans="1:61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7">O42/C42*100-100</f>
        <v>49.822425775418168</v>
      </c>
      <c r="P44" s="82">
        <f t="shared" si="7"/>
        <v>45.486480145675785</v>
      </c>
      <c r="Q44" s="82">
        <f t="shared" si="7"/>
        <v>33.270751090861324</v>
      </c>
      <c r="R44" s="82">
        <f t="shared" si="7"/>
        <v>28.933530527671593</v>
      </c>
      <c r="S44" s="82">
        <f t="shared" si="7"/>
        <v>33.113198353772702</v>
      </c>
      <c r="T44" s="82">
        <f t="shared" si="7"/>
        <v>9.3741604148085855</v>
      </c>
      <c r="U44" s="82">
        <f t="shared" si="7"/>
        <v>0.36169526670197172</v>
      </c>
      <c r="V44" s="82">
        <f t="shared" si="7"/>
        <v>1.6278125642854775</v>
      </c>
      <c r="W44" s="82">
        <f t="shared" si="7"/>
        <v>-3.3986334460088017</v>
      </c>
      <c r="X44" s="82">
        <f t="shared" si="7"/>
        <v>2.8403765066565114</v>
      </c>
      <c r="Y44" s="82">
        <f t="shared" si="7"/>
        <v>13.102637979219622</v>
      </c>
      <c r="Z44" s="82">
        <f t="shared" si="7"/>
        <v>4.6933271190966224</v>
      </c>
      <c r="AA44" s="82">
        <f t="shared" si="7"/>
        <v>-21.427649090797644</v>
      </c>
      <c r="AB44" s="82">
        <f t="shared" si="7"/>
        <v>-18.941781078580618</v>
      </c>
      <c r="AC44" s="82">
        <f t="shared" si="7"/>
        <v>-13.603072772191993</v>
      </c>
      <c r="AD44" s="82">
        <f t="shared" si="7"/>
        <v>-11.619958177904778</v>
      </c>
      <c r="AE44" s="82">
        <f t="shared" si="7"/>
        <v>-13.295211599570095</v>
      </c>
      <c r="AF44" s="82">
        <f t="shared" si="7"/>
        <v>-4.3789995133698909</v>
      </c>
      <c r="AG44" s="82">
        <f t="shared" si="7"/>
        <v>-2.967784307129989</v>
      </c>
      <c r="AH44" s="82">
        <f t="shared" si="7"/>
        <v>8.0049195838458331</v>
      </c>
      <c r="AI44" s="82">
        <f t="shared" si="7"/>
        <v>11.135435145858153</v>
      </c>
      <c r="AJ44" s="82">
        <f t="shared" si="7"/>
        <v>-2.5202528421690005</v>
      </c>
      <c r="AK44" s="82">
        <f t="shared" si="7"/>
        <v>-6.6055097757269863</v>
      </c>
      <c r="AL44" s="82">
        <f t="shared" si="7"/>
        <v>1.6256755757706856</v>
      </c>
      <c r="AM44" s="82">
        <f t="shared" si="7"/>
        <v>-1.1561484978718397</v>
      </c>
      <c r="AN44" s="82">
        <f t="shared" si="7"/>
        <v>-2.039084237993734</v>
      </c>
      <c r="AO44" s="82">
        <f t="shared" ref="AO44:BE44" si="8">AO42/AC42*100-100</f>
        <v>0.13516181184532172</v>
      </c>
      <c r="AP44" s="82">
        <f t="shared" si="8"/>
        <v>-0.35221864799450486</v>
      </c>
      <c r="AQ44" s="82">
        <f t="shared" si="8"/>
        <v>-1.8208471305557623</v>
      </c>
      <c r="AR44" s="82">
        <f t="shared" si="8"/>
        <v>-1.2366148331837508</v>
      </c>
      <c r="AS44" s="82">
        <f t="shared" si="8"/>
        <v>-0.66095915536143934</v>
      </c>
      <c r="AT44" s="82">
        <f t="shared" si="8"/>
        <v>-3.2839372113634226</v>
      </c>
      <c r="AU44" s="82">
        <f t="shared" si="8"/>
        <v>-5.758230398479725</v>
      </c>
      <c r="AV44" s="82">
        <f t="shared" si="8"/>
        <v>-7.6777160263140019</v>
      </c>
      <c r="AW44" s="82">
        <f t="shared" si="8"/>
        <v>-2.8547301482070822</v>
      </c>
      <c r="AX44" s="82">
        <f t="shared" si="8"/>
        <v>-3.5969992412067313</v>
      </c>
      <c r="AY44" s="82">
        <f t="shared" si="8"/>
        <v>-2.2818370516965558</v>
      </c>
      <c r="AZ44" s="82">
        <f t="shared" si="8"/>
        <v>-1.5156686311409544</v>
      </c>
      <c r="BA44" s="82">
        <f t="shared" si="8"/>
        <v>-1.8371872904116628</v>
      </c>
      <c r="BB44" s="82">
        <f t="shared" si="8"/>
        <v>-2.1713679903941596</v>
      </c>
      <c r="BC44" s="82">
        <f t="shared" si="8"/>
        <v>-1.9801827105357432</v>
      </c>
      <c r="BD44" s="82">
        <f t="shared" si="8"/>
        <v>-2.0552414318191694</v>
      </c>
      <c r="BE44" s="82">
        <f t="shared" si="8"/>
        <v>-2.1221680047371194</v>
      </c>
      <c r="BF44" s="82">
        <f>BF42/AT42*100-100</f>
        <v>-2.0432394770601832</v>
      </c>
      <c r="BG44" s="82">
        <f>BG42/AU42*100-100</f>
        <v>-0.3220722586769682</v>
      </c>
      <c r="BH44" s="104"/>
      <c r="BI44" s="104"/>
    </row>
    <row r="46" spans="1:61" ht="15" customHeight="1" x14ac:dyDescent="0.25">
      <c r="A46" s="6" t="s">
        <v>40</v>
      </c>
      <c r="H46" s="1"/>
      <c r="I46" s="15"/>
      <c r="BH46" s="106"/>
      <c r="BI46" s="106"/>
    </row>
    <row r="47" spans="1:61" ht="15" customHeight="1" x14ac:dyDescent="0.25">
      <c r="A47" s="1" t="s">
        <v>3</v>
      </c>
      <c r="B47" s="92">
        <v>4554.4444444444398</v>
      </c>
      <c r="C47" s="26"/>
      <c r="W47" s="1"/>
      <c r="BH47"/>
      <c r="BI47"/>
    </row>
    <row r="48" spans="1:61" ht="15" customHeight="1" x14ac:dyDescent="0.25">
      <c r="A48" s="1" t="s">
        <v>6</v>
      </c>
      <c r="B48" s="92">
        <v>4535</v>
      </c>
      <c r="C48" s="26"/>
      <c r="W48" s="1"/>
      <c r="BH48"/>
      <c r="BI48"/>
    </row>
    <row r="49" spans="1:61" ht="15" customHeight="1" x14ac:dyDescent="0.25">
      <c r="A49" s="1" t="s">
        <v>9</v>
      </c>
      <c r="B49" s="92">
        <v>4470.5555555555602</v>
      </c>
      <c r="C49" s="1"/>
      <c r="W49" s="1"/>
      <c r="BH49"/>
      <c r="BI49"/>
    </row>
    <row r="50" spans="1:61" ht="15" customHeight="1" x14ac:dyDescent="0.25">
      <c r="C50" s="1"/>
      <c r="D50" s="1"/>
      <c r="E50" s="7"/>
      <c r="BH50"/>
      <c r="BI50"/>
    </row>
    <row r="51" spans="1:61" ht="15" customHeight="1" x14ac:dyDescent="0.25">
      <c r="A51" s="6" t="s">
        <v>41</v>
      </c>
      <c r="B51" s="11"/>
      <c r="BH51"/>
      <c r="BI51"/>
    </row>
    <row r="52" spans="1:61" ht="15" customHeight="1" x14ac:dyDescent="0.25">
      <c r="A52" s="1" t="s">
        <v>16</v>
      </c>
      <c r="B52" s="92">
        <v>3768.75</v>
      </c>
      <c r="C52" s="1"/>
      <c r="I52" s="1"/>
      <c r="BH52"/>
      <c r="BI52"/>
    </row>
    <row r="53" spans="1:61" ht="15" customHeight="1" x14ac:dyDescent="0.25">
      <c r="A53" s="1" t="s">
        <v>29</v>
      </c>
      <c r="B53" s="92">
        <v>3758.9285714285702</v>
      </c>
      <c r="C53" s="1"/>
      <c r="I53" s="1"/>
      <c r="BH53"/>
      <c r="BI53"/>
    </row>
    <row r="54" spans="1:61" ht="15" customHeight="1" x14ac:dyDescent="0.25">
      <c r="A54" s="1" t="s">
        <v>19</v>
      </c>
      <c r="B54" s="92">
        <v>3654</v>
      </c>
      <c r="C54" s="1"/>
      <c r="E54" s="7"/>
      <c r="I54" s="1"/>
      <c r="J54" s="22"/>
      <c r="BH54"/>
      <c r="BI54"/>
    </row>
    <row r="55" spans="1:61" ht="15" customHeight="1" x14ac:dyDescent="0.25">
      <c r="D55" s="1"/>
      <c r="BH55"/>
      <c r="BI55"/>
    </row>
    <row r="56" spans="1:61" ht="15" customHeight="1" x14ac:dyDescent="0.25">
      <c r="BH56"/>
      <c r="BI56"/>
    </row>
    <row r="57" spans="1:61" ht="15" customHeight="1" x14ac:dyDescent="0.25">
      <c r="B57" s="11"/>
      <c r="BH57" s="107"/>
      <c r="BI57" s="107"/>
    </row>
    <row r="58" spans="1:61" ht="15" customHeight="1" x14ac:dyDescent="0.25">
      <c r="A58" s="1"/>
      <c r="B58" s="11"/>
      <c r="BH58" s="107"/>
      <c r="BI58" s="107"/>
    </row>
    <row r="59" spans="1:61" ht="15" customHeight="1" x14ac:dyDescent="0.25">
      <c r="A59" s="1"/>
      <c r="B59" s="11"/>
      <c r="BH59" s="107"/>
      <c r="BI59" s="107"/>
    </row>
    <row r="60" spans="1:61" ht="15" customHeight="1" x14ac:dyDescent="0.25">
      <c r="BH60" s="107"/>
      <c r="BI60" s="107"/>
    </row>
    <row r="61" spans="1:61" ht="15" customHeight="1" x14ac:dyDescent="0.25">
      <c r="BH61" s="107"/>
      <c r="BI61" s="107"/>
    </row>
    <row r="62" spans="1:61" ht="15" customHeight="1" x14ac:dyDescent="0.25">
      <c r="BH62" s="107"/>
      <c r="BI62" s="107"/>
    </row>
    <row r="63" spans="1:61" ht="15" customHeight="1" x14ac:dyDescent="0.25">
      <c r="BH63" s="107"/>
      <c r="BI63" s="107"/>
    </row>
    <row r="64" spans="1:61" ht="15" customHeight="1" x14ac:dyDescent="0.25">
      <c r="BH64" s="107"/>
      <c r="BI64" s="107"/>
    </row>
    <row r="65" spans="60:61" ht="15" customHeight="1" x14ac:dyDescent="0.25">
      <c r="BH65" s="107"/>
      <c r="BI65" s="107"/>
    </row>
    <row r="66" spans="60:61" ht="15" customHeight="1" x14ac:dyDescent="0.25">
      <c r="BH66" s="107"/>
      <c r="BI66" s="107"/>
    </row>
    <row r="67" spans="60:61" ht="15" customHeight="1" x14ac:dyDescent="0.25">
      <c r="BH67" s="107"/>
      <c r="BI67" s="107"/>
    </row>
    <row r="68" spans="60:61" ht="15" customHeight="1" x14ac:dyDescent="0.25">
      <c r="BH68" s="107"/>
      <c r="BI68" s="107"/>
    </row>
    <row r="69" spans="60:61" ht="15" customHeight="1" x14ac:dyDescent="0.25">
      <c r="BH69" s="107"/>
      <c r="BI69" s="107"/>
    </row>
    <row r="70" spans="60:61" ht="15" customHeight="1" x14ac:dyDescent="0.25">
      <c r="BH70" s="107"/>
      <c r="BI70" s="107"/>
    </row>
    <row r="71" spans="60:61" ht="15" customHeight="1" x14ac:dyDescent="0.25">
      <c r="BH71" s="107"/>
      <c r="BI71" s="107"/>
    </row>
    <row r="72" spans="60:61" ht="15" customHeight="1" x14ac:dyDescent="0.25">
      <c r="BH72" s="107"/>
      <c r="BI72" s="10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I72"/>
  <sheetViews>
    <sheetView tabSelected="1" zoomScale="106" zoomScaleNormal="106" workbookViewId="0">
      <pane xSplit="1" ySplit="4" topLeftCell="AX41" activePane="bottomRight" state="frozen"/>
      <selection pane="topRight" activeCell="B1" sqref="B1"/>
      <selection pane="bottomLeft" activeCell="A5" sqref="A5"/>
      <selection pane="bottomRight" activeCell="BH1" sqref="BH1:BI1048576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59" width="9.140625" style="59"/>
    <col min="60" max="61" width="29" style="105" customWidth="1"/>
    <col min="62" max="16384" width="9.140625" style="59"/>
  </cols>
  <sheetData>
    <row r="2" spans="1:61" ht="15" customHeight="1" x14ac:dyDescent="0.25">
      <c r="BH2" s="99"/>
      <c r="BI2" s="99"/>
    </row>
    <row r="3" spans="1:61" ht="15" customHeight="1" x14ac:dyDescent="0.25">
      <c r="C3" s="59" t="s">
        <v>47</v>
      </c>
      <c r="BH3" s="100" t="s">
        <v>48</v>
      </c>
      <c r="BI3" s="100" t="s">
        <v>49</v>
      </c>
    </row>
    <row r="4" spans="1:61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45">
        <v>43952</v>
      </c>
      <c r="BD4" s="45">
        <v>43983</v>
      </c>
      <c r="BE4" s="45">
        <v>44013</v>
      </c>
      <c r="BF4" s="45">
        <v>44044</v>
      </c>
      <c r="BG4" s="45">
        <v>44075</v>
      </c>
      <c r="BH4" s="100"/>
      <c r="BI4" s="100"/>
    </row>
    <row r="5" spans="1:61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97">
        <v>1903.1360703143914</v>
      </c>
      <c r="BD5" s="98">
        <v>1906.5317027120886</v>
      </c>
      <c r="BE5" s="97">
        <v>1906.1505810260858</v>
      </c>
      <c r="BF5" s="98">
        <v>1895.7938880636436</v>
      </c>
      <c r="BG5" s="92">
        <v>1894.4176973234207</v>
      </c>
      <c r="BH5" s="101">
        <f>(BG5-AU5)/AU5*100</f>
        <v>0.46154455502988351</v>
      </c>
      <c r="BI5" s="101">
        <f>(BG5-BF5)/BF5*100</f>
        <v>-7.2591791169268172E-2</v>
      </c>
    </row>
    <row r="6" spans="1:61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97">
        <v>1860</v>
      </c>
      <c r="BD6" s="98">
        <v>1798.3689123683</v>
      </c>
      <c r="BE6" s="97">
        <v>1800</v>
      </c>
      <c r="BF6" s="98">
        <v>1780</v>
      </c>
      <c r="BG6" s="92">
        <v>1770</v>
      </c>
      <c r="BH6" s="101">
        <f t="shared" ref="BH6:BH42" si="0">(BG6-AU6)/AU6*100</f>
        <v>5.3571428571428568</v>
      </c>
      <c r="BI6" s="101">
        <f t="shared" ref="BI6:BI42" si="1">(BG6-BF6)/BF6*100</f>
        <v>-0.5617977528089888</v>
      </c>
    </row>
    <row r="7" spans="1:61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97">
        <v>2399.9659382947348</v>
      </c>
      <c r="BD7" s="98">
        <v>2391.8126974786164</v>
      </c>
      <c r="BE7" s="97">
        <v>2384.2066681471983</v>
      </c>
      <c r="BF7" s="98">
        <v>2402.2707186172811</v>
      </c>
      <c r="BG7" s="92">
        <v>2368.4070696483345</v>
      </c>
      <c r="BH7" s="101">
        <f t="shared" si="0"/>
        <v>-0.30534083247803312</v>
      </c>
      <c r="BI7" s="101">
        <f t="shared" si="1"/>
        <v>-1.4096516560980306</v>
      </c>
    </row>
    <row r="8" spans="1:61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97">
        <v>1888.8888888888889</v>
      </c>
      <c r="BD8" s="98">
        <v>1945.42470422684</v>
      </c>
      <c r="BE8" s="97">
        <v>2055.2493678071201</v>
      </c>
      <c r="BF8" s="98">
        <v>2032.2209269575726</v>
      </c>
      <c r="BG8" s="92">
        <v>2011.1111111111099</v>
      </c>
      <c r="BH8" s="101">
        <f t="shared" si="0"/>
        <v>-9.4547273636819007</v>
      </c>
      <c r="BI8" s="101">
        <f t="shared" si="1"/>
        <v>-1.0387559524872154</v>
      </c>
    </row>
    <row r="9" spans="1:61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97">
        <v>2125.1598158116799</v>
      </c>
      <c r="BD9" s="98">
        <v>2208.9531719961642</v>
      </c>
      <c r="BE9" s="97">
        <v>2205.5665939196965</v>
      </c>
      <c r="BF9" s="98">
        <v>2205.5665939197002</v>
      </c>
      <c r="BG9" s="92">
        <v>2194.0039884379557</v>
      </c>
      <c r="BH9" s="101">
        <f t="shared" si="0"/>
        <v>-3.67047920511936</v>
      </c>
      <c r="BI9" s="101">
        <f t="shared" si="1"/>
        <v>-0.52424649129254008</v>
      </c>
    </row>
    <row r="10" spans="1:61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97">
        <v>2484.3294814114051</v>
      </c>
      <c r="BD10" s="98">
        <v>2483.0280471952365</v>
      </c>
      <c r="BE10" s="71">
        <v>2485.8004001009854</v>
      </c>
      <c r="BF10" s="98">
        <v>2489.6034444876841</v>
      </c>
      <c r="BG10" s="92">
        <v>2487.3669640737839</v>
      </c>
      <c r="BH10" s="101">
        <f t="shared" si="0"/>
        <v>0.22102851377746824</v>
      </c>
      <c r="BI10" s="101">
        <f t="shared" si="1"/>
        <v>-8.9832797221261126E-2</v>
      </c>
    </row>
    <row r="11" spans="1:61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97">
        <v>1918.1818181818182</v>
      </c>
      <c r="BD11" s="98">
        <v>1976.4271712632415</v>
      </c>
      <c r="BE11" s="97">
        <v>1982.9331978447476</v>
      </c>
      <c r="BF11" s="98">
        <v>1982.6201609169295</v>
      </c>
      <c r="BG11" s="92">
        <v>1980.0933742232364</v>
      </c>
      <c r="BH11" s="101">
        <f t="shared" si="0"/>
        <v>4.9519456302066969</v>
      </c>
      <c r="BI11" s="101">
        <f t="shared" si="1"/>
        <v>-0.12744683744790095</v>
      </c>
    </row>
    <row r="12" spans="1:61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97">
        <v>1960</v>
      </c>
      <c r="BD12" s="98">
        <v>1925</v>
      </c>
      <c r="BE12" s="97">
        <v>1956.5047969433176</v>
      </c>
      <c r="BF12" s="98">
        <v>2026.6666666666699</v>
      </c>
      <c r="BG12" s="92">
        <v>1967.3059342384142</v>
      </c>
      <c r="BH12" s="101">
        <f t="shared" si="0"/>
        <v>3.5424175914954863</v>
      </c>
      <c r="BI12" s="101">
        <f t="shared" si="1"/>
        <v>-2.9289835079731379</v>
      </c>
    </row>
    <row r="13" spans="1:61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97">
        <v>2387.6686955657001</v>
      </c>
      <c r="BD13" s="71">
        <v>2391.4414563449395</v>
      </c>
      <c r="BE13" s="97">
        <v>2390.1376385417279</v>
      </c>
      <c r="BF13" s="98">
        <v>2397.774632025023</v>
      </c>
      <c r="BG13" s="92">
        <v>2391.9614164084328</v>
      </c>
      <c r="BH13" s="101">
        <f t="shared" si="0"/>
        <v>0.40608234191194931</v>
      </c>
      <c r="BI13" s="101">
        <f t="shared" si="1"/>
        <v>-0.24244211857728817</v>
      </c>
    </row>
    <row r="14" spans="1:61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97">
        <v>2314.2857142857142</v>
      </c>
      <c r="BD14" s="98">
        <v>2272.6597434894302</v>
      </c>
      <c r="BE14" s="97">
        <v>2184.2460591127901</v>
      </c>
      <c r="BF14" s="98">
        <v>2217.599447521739</v>
      </c>
      <c r="BG14" s="92">
        <v>2181.7569203843732</v>
      </c>
      <c r="BH14" s="101">
        <f t="shared" si="0"/>
        <v>2.692880291947612</v>
      </c>
      <c r="BI14" s="101">
        <f t="shared" si="1"/>
        <v>-1.6162759770445161</v>
      </c>
    </row>
    <row r="15" spans="1:61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97">
        <v>1760</v>
      </c>
      <c r="BD15" s="98">
        <v>1821.6311843526601</v>
      </c>
      <c r="BE15" s="97">
        <v>1868.4427666960109</v>
      </c>
      <c r="BF15" s="98">
        <v>1880.5492185313831</v>
      </c>
      <c r="BG15" s="92">
        <v>1789.2857142857142</v>
      </c>
      <c r="BH15" s="101">
        <f t="shared" si="0"/>
        <v>3.1288596130094652</v>
      </c>
      <c r="BI15" s="101">
        <f t="shared" si="1"/>
        <v>-4.8530239648256153</v>
      </c>
    </row>
    <row r="16" spans="1:61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97">
        <v>1702.5260409391487</v>
      </c>
      <c r="BD16" s="98">
        <v>1705.5489218193532</v>
      </c>
      <c r="BE16" s="97">
        <v>1703.3220140082715</v>
      </c>
      <c r="BF16" s="98">
        <v>1716.6666666666667</v>
      </c>
      <c r="BG16" s="92">
        <v>1693.8598828161873</v>
      </c>
      <c r="BH16" s="101">
        <f t="shared" si="0"/>
        <v>-0.36118336375368604</v>
      </c>
      <c r="BI16" s="101">
        <f t="shared" si="1"/>
        <v>-1.3285505155619071</v>
      </c>
    </row>
    <row r="17" spans="1:61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97">
        <v>1854.5728153095458</v>
      </c>
      <c r="BD17" s="98">
        <v>1866.779944741</v>
      </c>
      <c r="BE17" s="97">
        <v>1871.6696054489169</v>
      </c>
      <c r="BF17" s="98">
        <v>1864.9677612546141</v>
      </c>
      <c r="BG17" s="92">
        <v>1867.0467119862735</v>
      </c>
      <c r="BH17" s="101">
        <f t="shared" si="0"/>
        <v>3.8484464354702896</v>
      </c>
      <c r="BI17" s="101">
        <f t="shared" si="1"/>
        <v>0.11147381605464829</v>
      </c>
    </row>
    <row r="18" spans="1:61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97">
        <v>1861.1618589743591</v>
      </c>
      <c r="BD18" s="98">
        <v>1907.6194113669001</v>
      </c>
      <c r="BE18" s="97">
        <v>1964.0974805581827</v>
      </c>
      <c r="BF18" s="98">
        <v>1881.4963895488895</v>
      </c>
      <c r="BG18" s="92">
        <v>1933.8137036711678</v>
      </c>
      <c r="BH18" s="101">
        <f t="shared" si="0"/>
        <v>-6.3365149910074638</v>
      </c>
      <c r="BI18" s="101">
        <f t="shared" si="1"/>
        <v>2.7806226157479874</v>
      </c>
    </row>
    <row r="19" spans="1:61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97">
        <v>1600</v>
      </c>
      <c r="BD19" s="98">
        <v>1607.1428571428571</v>
      </c>
      <c r="BE19" s="97">
        <v>1708.9568291640012</v>
      </c>
      <c r="BF19" s="98">
        <v>1700</v>
      </c>
      <c r="BG19" s="92">
        <v>1705.4462475388339</v>
      </c>
      <c r="BH19" s="101">
        <f t="shared" si="0"/>
        <v>-2.8511258095948357</v>
      </c>
      <c r="BI19" s="101">
        <f t="shared" si="1"/>
        <v>0.32036750228434463</v>
      </c>
    </row>
    <row r="20" spans="1:61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97">
        <v>1987.0371312229456</v>
      </c>
      <c r="BD20" s="98">
        <v>1976.1682152330222</v>
      </c>
      <c r="BE20" s="97">
        <v>1973.2838591365662</v>
      </c>
      <c r="BF20" s="98">
        <v>1987.9867377946346</v>
      </c>
      <c r="BG20" s="92">
        <v>1984.787484992838</v>
      </c>
      <c r="BH20" s="101">
        <f t="shared" si="0"/>
        <v>2.7361145658892418</v>
      </c>
      <c r="BI20" s="101">
        <f t="shared" si="1"/>
        <v>-0.16092928292598299</v>
      </c>
    </row>
    <row r="21" spans="1:61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97">
        <v>1620</v>
      </c>
      <c r="BD21" s="98">
        <v>1675</v>
      </c>
      <c r="BE21" s="97">
        <v>1611.1111111111111</v>
      </c>
      <c r="BF21" s="98">
        <v>1672.2222222222222</v>
      </c>
      <c r="BG21" s="92">
        <v>1644.4444444444443</v>
      </c>
      <c r="BH21" s="101">
        <f t="shared" si="0"/>
        <v>-16.155584834371634</v>
      </c>
      <c r="BI21" s="101">
        <f t="shared" si="1"/>
        <v>-1.6611295681063152</v>
      </c>
    </row>
    <row r="22" spans="1:61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97">
        <v>1660</v>
      </c>
      <c r="BD22" s="98">
        <v>1666.6666666666667</v>
      </c>
      <c r="BE22" s="97">
        <v>1616.6666666666699</v>
      </c>
      <c r="BF22" s="98">
        <v>1704.5454545454545</v>
      </c>
      <c r="BG22" s="92">
        <v>1782.2230997539766</v>
      </c>
      <c r="BH22" s="101">
        <f t="shared" si="0"/>
        <v>-8.7025137154169769</v>
      </c>
      <c r="BI22" s="101">
        <f t="shared" si="1"/>
        <v>4.5570885188999641</v>
      </c>
    </row>
    <row r="23" spans="1:61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97">
        <v>1861.0502708106192</v>
      </c>
      <c r="BD23" s="98">
        <v>1858.5213833125279</v>
      </c>
      <c r="BE23" s="97">
        <v>1814.2857142857099</v>
      </c>
      <c r="BF23" s="98">
        <v>1844.7472738013316</v>
      </c>
      <c r="BG23" s="92">
        <v>1844.5454545454545</v>
      </c>
      <c r="BH23" s="101">
        <f t="shared" si="0"/>
        <v>-0.87537361908125944</v>
      </c>
      <c r="BI23" s="101">
        <f t="shared" si="1"/>
        <v>-1.094021163458626E-2</v>
      </c>
    </row>
    <row r="24" spans="1:61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97">
        <v>1800</v>
      </c>
      <c r="BD24" s="98">
        <v>1875.987751953</v>
      </c>
      <c r="BE24" s="97">
        <v>1911.0716242321055</v>
      </c>
      <c r="BF24" s="98">
        <v>1882.149658834654</v>
      </c>
      <c r="BG24" s="92">
        <v>1911.0457144580203</v>
      </c>
      <c r="BH24" s="101">
        <f t="shared" si="0"/>
        <v>0.24922071508700527</v>
      </c>
      <c r="BI24" s="101">
        <f t="shared" si="1"/>
        <v>1.5352687544123049</v>
      </c>
    </row>
    <row r="25" spans="1:61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97">
        <v>1920.0703869096335</v>
      </c>
      <c r="BD25" s="98">
        <v>1917.597086142285</v>
      </c>
      <c r="BE25" s="97">
        <v>1916.0949955572376</v>
      </c>
      <c r="BF25" s="98">
        <v>1920.6120962199927</v>
      </c>
      <c r="BG25" s="92">
        <v>1913.5176000320866</v>
      </c>
      <c r="BH25" s="101">
        <f t="shared" si="0"/>
        <v>1.860252473190845</v>
      </c>
      <c r="BI25" s="101">
        <f t="shared" si="1"/>
        <v>-0.36938724908944148</v>
      </c>
    </row>
    <row r="26" spans="1:61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97">
        <v>2016.3834764293288</v>
      </c>
      <c r="BD26" s="98">
        <v>1925</v>
      </c>
      <c r="BE26" s="97">
        <v>1987.3298414977783</v>
      </c>
      <c r="BF26" s="98">
        <v>1974.3286394935285</v>
      </c>
      <c r="BG26" s="92">
        <v>1990.4701834326149</v>
      </c>
      <c r="BH26" s="101">
        <f t="shared" si="0"/>
        <v>-2.0805602450397043</v>
      </c>
      <c r="BI26" s="101">
        <f t="shared" si="1"/>
        <v>0.81757128049498373</v>
      </c>
    </row>
    <row r="27" spans="1:61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97">
        <v>1887.5</v>
      </c>
      <c r="BD27" s="98">
        <v>1891.6996684973985</v>
      </c>
      <c r="BE27" s="97">
        <v>1891.84137651488</v>
      </c>
      <c r="BF27" s="98">
        <v>1887.3131470158546</v>
      </c>
      <c r="BG27" s="92">
        <v>1890.544488629891</v>
      </c>
      <c r="BH27" s="101">
        <f t="shared" si="0"/>
        <v>-2.3447986143776545</v>
      </c>
      <c r="BI27" s="101">
        <f t="shared" si="1"/>
        <v>0.17121385601248421</v>
      </c>
    </row>
    <row r="28" spans="1:61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97">
        <v>1670</v>
      </c>
      <c r="BD28" s="98">
        <v>1784.87743730337</v>
      </c>
      <c r="BE28" s="97">
        <v>1737.5</v>
      </c>
      <c r="BF28" s="98">
        <v>1795.4414087428916</v>
      </c>
      <c r="BG28" s="92">
        <v>1814.1506302040186</v>
      </c>
      <c r="BH28" s="101">
        <f t="shared" si="0"/>
        <v>-4.5183878839990204</v>
      </c>
      <c r="BI28" s="101">
        <f t="shared" si="1"/>
        <v>1.042040211951369</v>
      </c>
    </row>
    <row r="29" spans="1:61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97">
        <v>1875.1154888912115</v>
      </c>
      <c r="BD29" s="98">
        <v>1820</v>
      </c>
      <c r="BE29" s="97">
        <v>1760</v>
      </c>
      <c r="BF29" s="98">
        <v>1725</v>
      </c>
      <c r="BG29" s="92">
        <v>1802.75081259886</v>
      </c>
      <c r="BH29" s="101">
        <f t="shared" si="0"/>
        <v>0.71233589937765174</v>
      </c>
      <c r="BI29" s="101">
        <f t="shared" si="1"/>
        <v>4.5072934839918828</v>
      </c>
    </row>
    <row r="30" spans="1:61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97">
        <v>2097.5933477349226</v>
      </c>
      <c r="BD30" s="98">
        <v>2093.864804042893</v>
      </c>
      <c r="BE30" s="97">
        <v>2042.8571428571429</v>
      </c>
      <c r="BF30" s="98">
        <v>2040</v>
      </c>
      <c r="BG30" s="92">
        <v>2025</v>
      </c>
      <c r="BH30" s="101">
        <f t="shared" si="0"/>
        <v>-1.6990291262135921</v>
      </c>
      <c r="BI30" s="101">
        <f t="shared" si="1"/>
        <v>-0.73529411764705876</v>
      </c>
    </row>
    <row r="31" spans="1:61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97">
        <v>2250</v>
      </c>
      <c r="BD31" s="98">
        <v>2333.3333333333335</v>
      </c>
      <c r="BE31" s="97">
        <v>2308.3333333333298</v>
      </c>
      <c r="BF31" s="98">
        <v>2333.3333333333298</v>
      </c>
      <c r="BG31" s="92">
        <v>2278.5725215981402</v>
      </c>
      <c r="BH31" s="101">
        <f t="shared" si="0"/>
        <v>15.859619742278309</v>
      </c>
      <c r="BI31" s="101">
        <f t="shared" si="1"/>
        <v>-2.3468919315081331</v>
      </c>
    </row>
    <row r="32" spans="1:61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97">
        <v>1841.7054218365654</v>
      </c>
      <c r="BD32" s="98">
        <v>1840.5559211385196</v>
      </c>
      <c r="BE32" s="97">
        <v>1842.9934724357902</v>
      </c>
      <c r="BF32" s="98">
        <v>1842.9934724357902</v>
      </c>
      <c r="BG32" s="92">
        <v>1840.3273972455954</v>
      </c>
      <c r="BH32" s="101">
        <f t="shared" si="0"/>
        <v>-2.2643734443106469</v>
      </c>
      <c r="BI32" s="101">
        <f t="shared" si="1"/>
        <v>-0.14466004519653264</v>
      </c>
    </row>
    <row r="33" spans="1:61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97">
        <v>1868.5926411364092</v>
      </c>
      <c r="BD33" s="98">
        <v>1866.1695209139293</v>
      </c>
      <c r="BE33" s="97">
        <v>1868.7240878929547</v>
      </c>
      <c r="BF33" s="98">
        <v>1868.7240878929579</v>
      </c>
      <c r="BG33" s="92">
        <v>1862.7347138632103</v>
      </c>
      <c r="BH33" s="101">
        <f t="shared" si="0"/>
        <v>-0.12572953143386634</v>
      </c>
      <c r="BI33" s="101">
        <f t="shared" si="1"/>
        <v>-0.32050606446137914</v>
      </c>
    </row>
    <row r="34" spans="1:61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97">
        <v>1788.2775568079373</v>
      </c>
      <c r="BD34" s="98">
        <v>1788.6106131951783</v>
      </c>
      <c r="BE34" s="97">
        <v>1789.4351094969654</v>
      </c>
      <c r="BF34" s="98">
        <v>1789.435109496967</v>
      </c>
      <c r="BG34" s="92">
        <v>1798.6694845503118</v>
      </c>
      <c r="BH34" s="101">
        <f t="shared" si="0"/>
        <v>5.0958780194116988</v>
      </c>
      <c r="BI34" s="101">
        <f t="shared" si="1"/>
        <v>0.51604973012632571</v>
      </c>
    </row>
    <row r="35" spans="1:61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97">
        <v>1864.0096074750404</v>
      </c>
      <c r="BD35" s="98">
        <v>1858.8810924475913</v>
      </c>
      <c r="BE35" s="97">
        <v>1858.9847202713718</v>
      </c>
      <c r="BF35" s="98">
        <v>1858.9847202713734</v>
      </c>
      <c r="BG35" s="92">
        <v>1857.2555695665026</v>
      </c>
      <c r="BH35" s="101">
        <f t="shared" si="0"/>
        <v>-0.44967152583892517</v>
      </c>
      <c r="BI35" s="101">
        <f t="shared" si="1"/>
        <v>-9.3015864305671631E-2</v>
      </c>
    </row>
    <row r="36" spans="1:61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97">
        <v>1873.9021374191627</v>
      </c>
      <c r="BD36" s="98">
        <v>1873.8106778924887</v>
      </c>
      <c r="BE36" s="97">
        <v>1812.5</v>
      </c>
      <c r="BF36" s="98">
        <v>1870</v>
      </c>
      <c r="BG36" s="92">
        <v>1860.5879421708514</v>
      </c>
      <c r="BH36" s="101">
        <f t="shared" si="0"/>
        <v>3.0796643861967543</v>
      </c>
      <c r="BI36" s="101">
        <f t="shared" si="1"/>
        <v>-0.50331860048922894</v>
      </c>
    </row>
    <row r="37" spans="1:61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97">
        <v>2122.9795539992274</v>
      </c>
      <c r="BD37" s="98">
        <v>2109.3079462321666</v>
      </c>
      <c r="BE37" s="97">
        <v>2102.2762552494946</v>
      </c>
      <c r="BF37" s="98">
        <v>2130</v>
      </c>
      <c r="BG37" s="92">
        <v>2094.8736656546685</v>
      </c>
      <c r="BH37" s="101">
        <f t="shared" si="0"/>
        <v>6.3387647540440835</v>
      </c>
      <c r="BI37" s="101">
        <f t="shared" si="1"/>
        <v>-1.6491236781845795</v>
      </c>
    </row>
    <row r="38" spans="1:61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97">
        <v>2039.8022664607813</v>
      </c>
      <c r="BD38" s="98">
        <v>2036.8962130411405</v>
      </c>
      <c r="BE38" s="97">
        <v>2033.7526603952226</v>
      </c>
      <c r="BF38" s="98">
        <v>2033.7526603952226</v>
      </c>
      <c r="BG38" s="92">
        <v>2026.9582628818816</v>
      </c>
      <c r="BH38" s="101">
        <f t="shared" si="0"/>
        <v>-1.2775179177676068</v>
      </c>
      <c r="BI38" s="101">
        <f t="shared" si="1"/>
        <v>-0.33408180088234601</v>
      </c>
    </row>
    <row r="39" spans="1:61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97">
        <v>2249.0873919411965</v>
      </c>
      <c r="BD39" s="98">
        <v>2244.895893785294</v>
      </c>
      <c r="BE39" s="97">
        <v>2244.471074609547</v>
      </c>
      <c r="BF39" s="98">
        <v>2244.4710746095489</v>
      </c>
      <c r="BG39" s="92">
        <v>2240.4513396755406</v>
      </c>
      <c r="BH39" s="101">
        <f t="shared" si="0"/>
        <v>2.1944710354971382</v>
      </c>
      <c r="BI39" s="101">
        <f t="shared" si="1"/>
        <v>-0.17909497607170374</v>
      </c>
    </row>
    <row r="40" spans="1:61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97">
        <v>2334.1863019342127</v>
      </c>
      <c r="BD40" s="71">
        <v>2330.8169871923128</v>
      </c>
      <c r="BE40" s="71">
        <v>2333.8268483816701</v>
      </c>
      <c r="BF40" s="59">
        <v>2333.8268483816719</v>
      </c>
      <c r="BG40" s="92">
        <v>2330.33055007455</v>
      </c>
      <c r="BH40" s="101">
        <f t="shared" si="0"/>
        <v>0.32418919786135092</v>
      </c>
      <c r="BI40" s="101">
        <f t="shared" si="1"/>
        <v>-0.14980967030807127</v>
      </c>
    </row>
    <row r="41" spans="1:61" ht="15" customHeight="1" x14ac:dyDescent="0.25">
      <c r="A41" s="48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97">
        <v>2059.0139866478371</v>
      </c>
      <c r="BD41" s="98">
        <v>2059.0139866478371</v>
      </c>
      <c r="BE41" s="97">
        <v>2014.9280539267061</v>
      </c>
      <c r="BF41" s="98">
        <v>2014.9280539267061</v>
      </c>
      <c r="BG41" s="92">
        <v>2032.5322238499693</v>
      </c>
      <c r="BH41" s="101">
        <f t="shared" si="0"/>
        <v>1.4859703889075109</v>
      </c>
      <c r="BI41" s="101">
        <f t="shared" si="1"/>
        <v>0.87368727081625264</v>
      </c>
    </row>
    <row r="42" spans="1:61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BE42" si="3">AVERAGE(AO5:AO41)</f>
        <v>2064.4530541244735</v>
      </c>
      <c r="AP42" s="68">
        <f t="shared" si="3"/>
        <v>2046.5276291262935</v>
      </c>
      <c r="AQ42" s="68">
        <f t="shared" si="3"/>
        <v>2028.0409024379612</v>
      </c>
      <c r="AR42" s="68">
        <f t="shared" si="3"/>
        <v>1995.3755213680388</v>
      </c>
      <c r="AS42" s="68">
        <f t="shared" si="3"/>
        <v>2024.8010841458552</v>
      </c>
      <c r="AT42" s="68">
        <f t="shared" si="3"/>
        <v>2000.3385939475988</v>
      </c>
      <c r="AU42" s="68">
        <f t="shared" si="3"/>
        <v>1976.1112893412194</v>
      </c>
      <c r="AV42" s="68">
        <f t="shared" si="3"/>
        <v>1967.4623086521233</v>
      </c>
      <c r="AW42" s="68">
        <f t="shared" si="3"/>
        <v>2000.2853593944244</v>
      </c>
      <c r="AX42" s="68">
        <f t="shared" si="3"/>
        <v>2018.6812093899659</v>
      </c>
      <c r="AY42" s="68">
        <f t="shared" si="3"/>
        <v>2019.0999909850545</v>
      </c>
      <c r="AZ42" s="68">
        <f t="shared" si="3"/>
        <v>1995.3532551742262</v>
      </c>
      <c r="BA42" s="68">
        <f t="shared" si="3"/>
        <v>1981.0705813352877</v>
      </c>
      <c r="BB42" s="68">
        <f t="shared" si="3"/>
        <v>1957.3167183039304</v>
      </c>
      <c r="BC42" s="68">
        <f t="shared" si="3"/>
        <v>1965.0320028549845</v>
      </c>
      <c r="BD42" s="68">
        <f t="shared" si="3"/>
        <v>1973.9471655532052</v>
      </c>
      <c r="BE42" s="68">
        <f t="shared" si="3"/>
        <v>1971.3392418154406</v>
      </c>
      <c r="BF42" s="68">
        <f>AVERAGE(BF5:BF41)</f>
        <v>1979.1511490430253</v>
      </c>
      <c r="BG42" s="68">
        <f>AVERAGE(BG5:BG41)</f>
        <v>1974.6662248748826</v>
      </c>
      <c r="BH42" s="102">
        <f t="shared" si="0"/>
        <v>-7.3126674298721342E-2</v>
      </c>
      <c r="BI42" s="102">
        <f t="shared" si="1"/>
        <v>-0.22660847153140795</v>
      </c>
    </row>
    <row r="43" spans="1:61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4">O42/N42*100-100</f>
        <v>28.239702406242088</v>
      </c>
      <c r="P43" s="68">
        <f t="shared" si="4"/>
        <v>5.484478141895849</v>
      </c>
      <c r="Q43" s="68">
        <f t="shared" si="4"/>
        <v>-7.9306415263560979</v>
      </c>
      <c r="R43" s="68">
        <f t="shared" si="4"/>
        <v>-2.6149626167780582</v>
      </c>
      <c r="S43" s="68">
        <f t="shared" si="4"/>
        <v>0.7488530175869812</v>
      </c>
      <c r="T43" s="68">
        <f t="shared" si="4"/>
        <v>-9.4258349522279019</v>
      </c>
      <c r="U43" s="68">
        <f t="shared" si="4"/>
        <v>0.46277838499308643</v>
      </c>
      <c r="V43" s="68">
        <f t="shared" si="4"/>
        <v>-10.578815060992497</v>
      </c>
      <c r="W43" s="68">
        <f t="shared" si="4"/>
        <v>-3.9819382846933422</v>
      </c>
      <c r="X43" s="68">
        <f t="shared" si="4"/>
        <v>24.203384927505383</v>
      </c>
      <c r="Y43" s="68">
        <f t="shared" si="4"/>
        <v>0.15748038161589761</v>
      </c>
      <c r="Z43" s="68">
        <f t="shared" si="4"/>
        <v>-4.2414394315864854</v>
      </c>
      <c r="AA43" s="68">
        <f t="shared" si="4"/>
        <v>-3.8160535769357438</v>
      </c>
      <c r="AB43" s="68">
        <f t="shared" si="4"/>
        <v>-1.5569333581607765</v>
      </c>
      <c r="AC43" s="68">
        <f t="shared" si="4"/>
        <v>-3.0301709186067711</v>
      </c>
      <c r="AD43" s="68">
        <f t="shared" si="4"/>
        <v>-1.5519807149466232</v>
      </c>
      <c r="AE43" s="68">
        <f t="shared" si="4"/>
        <v>0.68260289056436818</v>
      </c>
      <c r="AF43" s="68">
        <f t="shared" si="4"/>
        <v>-1.800314583783134</v>
      </c>
      <c r="AG43" s="68">
        <f t="shared" si="4"/>
        <v>-1.2030717342731378</v>
      </c>
      <c r="AH43" s="68">
        <f t="shared" si="4"/>
        <v>2.1732489756255404</v>
      </c>
      <c r="AI43" s="68">
        <f t="shared" si="4"/>
        <v>2.5962447772004111</v>
      </c>
      <c r="AJ43" s="68">
        <f t="shared" si="4"/>
        <v>1.7948261922528417</v>
      </c>
      <c r="AK43" s="68">
        <f t="shared" si="4"/>
        <v>-2.823192234957304</v>
      </c>
      <c r="AL43" s="68">
        <f t="shared" si="4"/>
        <v>-1.5323445451692663</v>
      </c>
      <c r="AM43" s="68">
        <f t="shared" si="4"/>
        <v>-0.63185721971971986</v>
      </c>
      <c r="AN43" s="68">
        <f t="shared" si="4"/>
        <v>1.3659557375334259</v>
      </c>
      <c r="AO43" s="68">
        <f t="shared" ref="AO43:BE43" si="5">AO42/AN42*100-100</f>
        <v>-0.15616677442980631</v>
      </c>
      <c r="AP43" s="68">
        <f t="shared" si="5"/>
        <v>-0.86828930124460157</v>
      </c>
      <c r="AQ43" s="68">
        <f t="shared" si="5"/>
        <v>-0.90332162758167556</v>
      </c>
      <c r="AR43" s="68">
        <f t="shared" si="5"/>
        <v>-1.610686501966228</v>
      </c>
      <c r="AS43" s="68">
        <f t="shared" si="5"/>
        <v>1.4746879703947684</v>
      </c>
      <c r="AT43" s="68">
        <f t="shared" si="5"/>
        <v>-1.2081428832588585</v>
      </c>
      <c r="AU43" s="68">
        <f t="shared" si="5"/>
        <v>-1.211160184564946</v>
      </c>
      <c r="AV43" s="68">
        <f t="shared" si="5"/>
        <v>-0.4376768016936694</v>
      </c>
      <c r="AW43" s="68">
        <f t="shared" si="5"/>
        <v>1.6682937506837305</v>
      </c>
      <c r="AX43" s="68">
        <f t="shared" si="5"/>
        <v>0.91966128278370718</v>
      </c>
      <c r="AY43" s="68">
        <f t="shared" si="5"/>
        <v>2.0745306051310308E-2</v>
      </c>
      <c r="AZ43" s="68">
        <f t="shared" si="5"/>
        <v>-1.1761049931580203</v>
      </c>
      <c r="BA43" s="68">
        <f t="shared" si="5"/>
        <v>-0.71579675437928358</v>
      </c>
      <c r="BB43" s="68">
        <f t="shared" si="5"/>
        <v>-1.1990417330485315</v>
      </c>
      <c r="BC43" s="68">
        <f t="shared" si="5"/>
        <v>0.39417660304559377</v>
      </c>
      <c r="BD43" s="68">
        <f t="shared" si="5"/>
        <v>0.4536904582351724</v>
      </c>
      <c r="BE43" s="68">
        <f t="shared" si="5"/>
        <v>-0.13211720066649946</v>
      </c>
      <c r="BF43" s="68">
        <f>BF42/BE42*100-100</f>
        <v>0.39627411973957294</v>
      </c>
      <c r="BG43" s="68">
        <f>BG42/BF42*100-100</f>
        <v>-0.22660847153140651</v>
      </c>
      <c r="BH43" s="103"/>
      <c r="BI43" s="103"/>
    </row>
    <row r="44" spans="1:61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6">O42/C42*100-100</f>
        <v>39.391855191786078</v>
      </c>
      <c r="P44" s="68">
        <f t="shared" si="6"/>
        <v>45.58859294030151</v>
      </c>
      <c r="Q44" s="68">
        <f t="shared" si="6"/>
        <v>35.569511840558533</v>
      </c>
      <c r="R44" s="68">
        <f t="shared" si="6"/>
        <v>30.354526498569726</v>
      </c>
      <c r="S44" s="68">
        <f t="shared" si="6"/>
        <v>31.964959767514642</v>
      </c>
      <c r="T44" s="68">
        <f t="shared" si="6"/>
        <v>12.907447548801713</v>
      </c>
      <c r="U44" s="68">
        <f t="shared" si="6"/>
        <v>7.4915394878441361</v>
      </c>
      <c r="V44" s="68">
        <f t="shared" si="6"/>
        <v>3.2489541344184971</v>
      </c>
      <c r="W44" s="68">
        <f t="shared" si="6"/>
        <v>-1.401923797200439</v>
      </c>
      <c r="X44" s="68">
        <f t="shared" si="6"/>
        <v>14.855026788772264</v>
      </c>
      <c r="Y44" s="68">
        <f t="shared" si="6"/>
        <v>21.159427729655761</v>
      </c>
      <c r="Z44" s="68">
        <f t="shared" si="6"/>
        <v>13.724970822467114</v>
      </c>
      <c r="AA44" s="68">
        <f t="shared" si="6"/>
        <v>-14.70257420045067</v>
      </c>
      <c r="AB44" s="68">
        <f t="shared" si="6"/>
        <v>-20.396438222247667</v>
      </c>
      <c r="AC44" s="68">
        <f t="shared" si="6"/>
        <v>-16.1594703403035</v>
      </c>
      <c r="AD44" s="68">
        <f t="shared" si="6"/>
        <v>-15.244330108673083</v>
      </c>
      <c r="AE44" s="68">
        <f t="shared" si="6"/>
        <v>-15.300063486552901</v>
      </c>
      <c r="AF44" s="68">
        <f t="shared" si="6"/>
        <v>-8.1690996984947049</v>
      </c>
      <c r="AG44" s="68">
        <f t="shared" si="6"/>
        <v>-9.691818049298746</v>
      </c>
      <c r="AH44" s="68">
        <f t="shared" si="6"/>
        <v>3.1867377431724861</v>
      </c>
      <c r="AI44" s="68">
        <f t="shared" si="6"/>
        <v>10.256045728651245</v>
      </c>
      <c r="AJ44" s="68">
        <f t="shared" si="6"/>
        <v>-9.6361583209344417</v>
      </c>
      <c r="AK44" s="68">
        <f t="shared" si="6"/>
        <v>-12.325373618632625</v>
      </c>
      <c r="AL44" s="68">
        <f t="shared" si="6"/>
        <v>-9.8449804236178693</v>
      </c>
      <c r="AM44" s="68">
        <f t="shared" si="6"/>
        <v>-6.8603733701998806</v>
      </c>
      <c r="AN44" s="68">
        <f t="shared" si="6"/>
        <v>-4.0949495740910464</v>
      </c>
      <c r="AO44" s="68">
        <f t="shared" ref="AO44:BE44" si="7">AO42/AC42*100-100</f>
        <v>-1.2525034753131763</v>
      </c>
      <c r="AP44" s="68">
        <f t="shared" si="7"/>
        <v>-0.56673228368546802</v>
      </c>
      <c r="AQ44" s="68">
        <f t="shared" si="7"/>
        <v>-2.1329776196556196</v>
      </c>
      <c r="AR44" s="68">
        <f t="shared" si="7"/>
        <v>-1.9439919253689482</v>
      </c>
      <c r="AS44" s="68">
        <f t="shared" si="7"/>
        <v>0.71368612021383626</v>
      </c>
      <c r="AT44" s="68">
        <f t="shared" si="7"/>
        <v>-2.6194019604673855</v>
      </c>
      <c r="AU44" s="68">
        <f t="shared" si="7"/>
        <v>-6.2332513071033873</v>
      </c>
      <c r="AV44" s="68">
        <f t="shared" si="7"/>
        <v>-8.2896873266921034</v>
      </c>
      <c r="AW44" s="68">
        <f t="shared" si="7"/>
        <v>-4.0508612777148301</v>
      </c>
      <c r="AX44" s="68">
        <f t="shared" si="7"/>
        <v>-1.6615706396124921</v>
      </c>
      <c r="AY44" s="68">
        <f t="shared" si="7"/>
        <v>-1.0157307800223663</v>
      </c>
      <c r="AZ44" s="68">
        <f t="shared" si="7"/>
        <v>-3.4980634518695553</v>
      </c>
      <c r="BA44" s="68">
        <f t="shared" si="7"/>
        <v>-4.0389619237211463</v>
      </c>
      <c r="BB44" s="68">
        <f t="shared" si="7"/>
        <v>-4.3591354229822485</v>
      </c>
      <c r="BC44" s="68">
        <f t="shared" si="7"/>
        <v>-3.1068850488780555</v>
      </c>
      <c r="BD44" s="68">
        <f t="shared" si="7"/>
        <v>-1.07390090663948</v>
      </c>
      <c r="BE44" s="68">
        <f t="shared" si="7"/>
        <v>-2.6403503410295315</v>
      </c>
      <c r="BF44" s="68">
        <f>BF42/AT42*100-100</f>
        <v>-1.0591929270714502</v>
      </c>
      <c r="BG44" s="68">
        <f>BG42/AU42*100-100</f>
        <v>-7.3126674298720218E-2</v>
      </c>
      <c r="BH44" s="104"/>
      <c r="BI44" s="104"/>
    </row>
    <row r="46" spans="1:61" ht="15" customHeight="1" x14ac:dyDescent="0.25">
      <c r="A46" s="69" t="s">
        <v>40</v>
      </c>
      <c r="BH46" s="106"/>
      <c r="BI46" s="106"/>
    </row>
    <row r="47" spans="1:61" ht="15" customHeight="1" x14ac:dyDescent="0.25">
      <c r="A47" s="1" t="s">
        <v>5</v>
      </c>
      <c r="B47" s="92">
        <v>2487.3669640737839</v>
      </c>
      <c r="V47" s="48"/>
      <c r="W47" s="70"/>
      <c r="BH47"/>
      <c r="BI47"/>
    </row>
    <row r="48" spans="1:61" ht="15" customHeight="1" x14ac:dyDescent="0.25">
      <c r="A48" s="1" t="s">
        <v>8</v>
      </c>
      <c r="B48" s="92">
        <v>2391.9614164084328</v>
      </c>
      <c r="D48" s="48"/>
      <c r="E48" s="7"/>
      <c r="V48" s="48"/>
      <c r="W48" s="70"/>
      <c r="BH48"/>
      <c r="BI48"/>
    </row>
    <row r="49" spans="1:61" ht="15" customHeight="1" x14ac:dyDescent="0.25">
      <c r="A49" s="1" t="s">
        <v>2</v>
      </c>
      <c r="B49" s="92">
        <v>2368.4070696483345</v>
      </c>
      <c r="D49" s="1"/>
      <c r="E49" s="7"/>
      <c r="G49" s="52"/>
      <c r="V49" s="48"/>
      <c r="W49" s="70"/>
      <c r="BH49"/>
      <c r="BI49"/>
    </row>
    <row r="50" spans="1:61" ht="15" customHeight="1" x14ac:dyDescent="0.25">
      <c r="A50" s="48"/>
      <c r="B50" s="88"/>
      <c r="C50" s="48"/>
      <c r="V50" s="48"/>
      <c r="W50" s="71"/>
      <c r="BH50"/>
      <c r="BI50"/>
    </row>
    <row r="51" spans="1:61" ht="15" customHeight="1" x14ac:dyDescent="0.25">
      <c r="A51" s="69" t="s">
        <v>41</v>
      </c>
      <c r="BH51"/>
      <c r="BI51"/>
    </row>
    <row r="52" spans="1:61" ht="15" customHeight="1" x14ac:dyDescent="0.25">
      <c r="A52" s="1" t="s">
        <v>14</v>
      </c>
      <c r="B52" s="92">
        <v>1705.45</v>
      </c>
      <c r="V52" s="48"/>
      <c r="W52" s="70"/>
      <c r="Z52" s="48"/>
      <c r="BH52"/>
      <c r="BI52"/>
    </row>
    <row r="53" spans="1:61" ht="15" customHeight="1" x14ac:dyDescent="0.25">
      <c r="A53" s="1" t="s">
        <v>11</v>
      </c>
      <c r="B53" s="92">
        <v>1693.8598828161873</v>
      </c>
      <c r="V53" s="48"/>
      <c r="W53" s="70"/>
      <c r="Z53" s="48"/>
      <c r="BH53"/>
      <c r="BI53"/>
    </row>
    <row r="54" spans="1:61" ht="15" customHeight="1" x14ac:dyDescent="0.25">
      <c r="A54" s="1" t="s">
        <v>16</v>
      </c>
      <c r="B54" s="92">
        <v>1644.4444444444443</v>
      </c>
      <c r="V54" s="48"/>
      <c r="W54" s="70"/>
      <c r="Z54" s="48"/>
      <c r="BH54"/>
      <c r="BI54"/>
    </row>
    <row r="55" spans="1:61" ht="15" customHeight="1" x14ac:dyDescent="0.25">
      <c r="BH55"/>
      <c r="BI55"/>
    </row>
    <row r="56" spans="1:61" ht="15" customHeight="1" x14ac:dyDescent="0.25">
      <c r="BH56"/>
      <c r="BI56"/>
    </row>
    <row r="57" spans="1:61" ht="15" customHeight="1" x14ac:dyDescent="0.25">
      <c r="A57" s="48"/>
      <c r="B57" s="11"/>
      <c r="BH57" s="107"/>
      <c r="BI57" s="107"/>
    </row>
    <row r="58" spans="1:61" ht="15" customHeight="1" x14ac:dyDescent="0.25">
      <c r="A58" s="48"/>
      <c r="B58" s="11"/>
      <c r="BH58" s="107"/>
      <c r="BI58" s="107"/>
    </row>
    <row r="59" spans="1:61" ht="15" customHeight="1" x14ac:dyDescent="0.25">
      <c r="A59" s="48"/>
      <c r="B59" s="11"/>
      <c r="BH59" s="107"/>
      <c r="BI59" s="107"/>
    </row>
    <row r="60" spans="1:61" ht="15" customHeight="1" x14ac:dyDescent="0.25">
      <c r="BH60" s="107"/>
      <c r="BI60" s="107"/>
    </row>
    <row r="61" spans="1:61" ht="15" customHeight="1" x14ac:dyDescent="0.25">
      <c r="B61" s="48"/>
      <c r="C61" s="49"/>
      <c r="BH61" s="107"/>
      <c r="BI61" s="107"/>
    </row>
    <row r="62" spans="1:61" ht="15" customHeight="1" x14ac:dyDescent="0.25">
      <c r="BH62" s="107"/>
      <c r="BI62" s="107"/>
    </row>
    <row r="63" spans="1:61" ht="15" customHeight="1" x14ac:dyDescent="0.25">
      <c r="BH63" s="107"/>
      <c r="BI63" s="107"/>
    </row>
    <row r="64" spans="1:61" ht="15" customHeight="1" x14ac:dyDescent="0.25">
      <c r="BH64" s="107"/>
      <c r="BI64" s="107"/>
    </row>
    <row r="65" spans="60:61" ht="15" customHeight="1" x14ac:dyDescent="0.25">
      <c r="BH65" s="107"/>
      <c r="BI65" s="107"/>
    </row>
    <row r="66" spans="60:61" ht="15" customHeight="1" x14ac:dyDescent="0.25">
      <c r="BH66" s="107"/>
      <c r="BI66" s="107"/>
    </row>
    <row r="67" spans="60:61" ht="15" customHeight="1" x14ac:dyDescent="0.25">
      <c r="BH67" s="107"/>
      <c r="BI67" s="107"/>
    </row>
    <row r="68" spans="60:61" ht="15" customHeight="1" x14ac:dyDescent="0.25">
      <c r="BH68" s="107"/>
      <c r="BI68" s="107"/>
    </row>
    <row r="69" spans="60:61" ht="15" customHeight="1" x14ac:dyDescent="0.25">
      <c r="BH69" s="107"/>
      <c r="BI69" s="107"/>
    </row>
    <row r="70" spans="60:61" ht="15" customHeight="1" x14ac:dyDescent="0.25">
      <c r="BH70" s="107"/>
      <c r="BI70" s="107"/>
    </row>
    <row r="71" spans="60:61" ht="15" customHeight="1" x14ac:dyDescent="0.25">
      <c r="BH71" s="107"/>
      <c r="BI71" s="107"/>
    </row>
    <row r="72" spans="60:61" ht="15" customHeight="1" x14ac:dyDescent="0.25">
      <c r="BH72" s="107"/>
      <c r="BI72" s="10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0"/>
  <sheetViews>
    <sheetView workbookViewId="0">
      <selection activeCell="B3" sqref="B3:C41"/>
    </sheetView>
  </sheetViews>
  <sheetFormatPr defaultRowHeight="15" x14ac:dyDescent="0.25"/>
  <cols>
    <col min="4" max="4" width="10.140625" customWidth="1"/>
  </cols>
  <sheetData>
    <row r="1" spans="2:7" x14ac:dyDescent="0.25">
      <c r="B1" s="48"/>
      <c r="C1" s="98"/>
    </row>
    <row r="2" spans="2:7" x14ac:dyDescent="0.25">
      <c r="B2" s="48"/>
      <c r="C2" s="26"/>
      <c r="D2" s="92"/>
      <c r="F2" s="26"/>
      <c r="G2" s="98"/>
    </row>
    <row r="3" spans="2:7" x14ac:dyDescent="0.25">
      <c r="B3" s="26"/>
      <c r="C3" s="92"/>
      <c r="D3" s="92"/>
      <c r="E3" s="92"/>
      <c r="F3" s="1"/>
      <c r="G3" s="98"/>
    </row>
    <row r="4" spans="2:7" x14ac:dyDescent="0.25">
      <c r="B4" s="1"/>
      <c r="C4" s="92"/>
      <c r="D4" s="92"/>
      <c r="E4" s="92"/>
      <c r="F4" s="1"/>
      <c r="G4" s="98"/>
    </row>
    <row r="5" spans="2:7" x14ac:dyDescent="0.25">
      <c r="B5" s="1"/>
      <c r="C5" s="92"/>
      <c r="D5" s="92"/>
      <c r="E5" s="92"/>
      <c r="F5" s="1"/>
      <c r="G5" s="98"/>
    </row>
    <row r="6" spans="2:7" x14ac:dyDescent="0.25">
      <c r="B6" s="1"/>
      <c r="C6" s="92"/>
      <c r="D6" s="92"/>
      <c r="E6" s="92"/>
      <c r="F6" s="1"/>
      <c r="G6" s="98"/>
    </row>
    <row r="7" spans="2:7" x14ac:dyDescent="0.25">
      <c r="B7" s="1"/>
      <c r="C7" s="92"/>
      <c r="D7" s="92"/>
      <c r="E7" s="92"/>
      <c r="F7" s="1"/>
      <c r="G7" s="98"/>
    </row>
    <row r="8" spans="2:7" x14ac:dyDescent="0.25">
      <c r="B8" s="1"/>
      <c r="C8" s="92"/>
      <c r="D8" s="92"/>
      <c r="E8" s="92"/>
      <c r="F8" s="1"/>
      <c r="G8" s="98"/>
    </row>
    <row r="9" spans="2:7" x14ac:dyDescent="0.25">
      <c r="B9" s="1"/>
      <c r="C9" s="92"/>
      <c r="D9" s="92"/>
      <c r="E9" s="93"/>
      <c r="F9" s="1"/>
      <c r="G9" s="98"/>
    </row>
    <row r="10" spans="2:7" x14ac:dyDescent="0.25">
      <c r="B10" s="1"/>
      <c r="C10" s="92"/>
      <c r="D10" s="92"/>
      <c r="E10" s="92"/>
      <c r="F10" s="1"/>
      <c r="G10" s="98"/>
    </row>
    <row r="11" spans="2:7" x14ac:dyDescent="0.25">
      <c r="B11" s="1"/>
      <c r="C11" s="92"/>
      <c r="D11" s="92"/>
      <c r="E11" s="94"/>
      <c r="F11" s="1"/>
      <c r="G11" s="98"/>
    </row>
    <row r="12" spans="2:7" x14ac:dyDescent="0.25">
      <c r="B12" s="1"/>
      <c r="C12" s="92"/>
      <c r="D12" s="92"/>
      <c r="E12" s="92"/>
      <c r="F12" s="1"/>
      <c r="G12" s="98"/>
    </row>
    <row r="13" spans="2:7" x14ac:dyDescent="0.25">
      <c r="B13" s="1"/>
      <c r="C13" s="92"/>
      <c r="D13" s="92"/>
      <c r="E13" s="92"/>
      <c r="F13" s="1"/>
      <c r="G13" s="98"/>
    </row>
    <row r="14" spans="2:7" x14ac:dyDescent="0.25">
      <c r="B14" s="1"/>
      <c r="C14" s="92"/>
      <c r="D14" s="92"/>
      <c r="E14" s="92"/>
      <c r="F14" s="1"/>
      <c r="G14" s="98"/>
    </row>
    <row r="15" spans="2:7" x14ac:dyDescent="0.25">
      <c r="B15" s="1"/>
      <c r="C15" s="92"/>
      <c r="D15" s="92"/>
      <c r="E15" s="92"/>
      <c r="F15" s="1"/>
      <c r="G15" s="98"/>
    </row>
    <row r="16" spans="2:7" x14ac:dyDescent="0.25">
      <c r="B16" s="1"/>
      <c r="C16" s="92"/>
      <c r="D16" s="92"/>
      <c r="E16" s="92"/>
      <c r="F16" s="1"/>
      <c r="G16" s="98"/>
    </row>
    <row r="17" spans="2:7" x14ac:dyDescent="0.25">
      <c r="B17" s="1"/>
      <c r="C17" s="92"/>
      <c r="D17" s="92"/>
      <c r="E17" s="92"/>
      <c r="F17" s="1"/>
      <c r="G17" s="98"/>
    </row>
    <row r="18" spans="2:7" x14ac:dyDescent="0.25">
      <c r="B18" s="1"/>
      <c r="C18" s="92"/>
      <c r="D18" s="92"/>
      <c r="E18" s="92"/>
      <c r="F18" s="1"/>
      <c r="G18" s="98"/>
    </row>
    <row r="19" spans="2:7" x14ac:dyDescent="0.25">
      <c r="B19" s="1"/>
      <c r="C19" s="92"/>
      <c r="D19" s="92"/>
      <c r="E19" s="92"/>
      <c r="F19" s="1"/>
      <c r="G19" s="98"/>
    </row>
    <row r="20" spans="2:7" x14ac:dyDescent="0.25">
      <c r="B20" s="1"/>
      <c r="C20" s="92"/>
      <c r="D20" s="92"/>
      <c r="E20" s="92"/>
      <c r="F20" s="1"/>
      <c r="G20" s="98"/>
    </row>
    <row r="21" spans="2:7" x14ac:dyDescent="0.25">
      <c r="B21" s="1"/>
      <c r="C21" s="92"/>
      <c r="D21" s="92"/>
      <c r="E21" s="92"/>
      <c r="F21" s="1"/>
      <c r="G21" s="98"/>
    </row>
    <row r="22" spans="2:7" x14ac:dyDescent="0.25">
      <c r="B22" s="1"/>
      <c r="C22" s="92"/>
      <c r="D22" s="92"/>
      <c r="E22" s="92"/>
      <c r="F22" s="1"/>
      <c r="G22" s="98"/>
    </row>
    <row r="23" spans="2:7" x14ac:dyDescent="0.25">
      <c r="B23" s="1"/>
      <c r="C23" s="92"/>
      <c r="D23" s="92"/>
      <c r="E23" s="92"/>
      <c r="F23" s="1"/>
      <c r="G23" s="98"/>
    </row>
    <row r="24" spans="2:7" x14ac:dyDescent="0.25">
      <c r="B24" s="1"/>
      <c r="C24" s="92"/>
      <c r="D24" s="92"/>
      <c r="E24" s="92"/>
      <c r="F24" s="1"/>
      <c r="G24" s="98"/>
    </row>
    <row r="25" spans="2:7" x14ac:dyDescent="0.25">
      <c r="B25" s="1"/>
      <c r="C25" s="92"/>
      <c r="D25" s="92"/>
      <c r="E25" s="92"/>
      <c r="F25" s="1"/>
      <c r="G25" s="98"/>
    </row>
    <row r="26" spans="2:7" x14ac:dyDescent="0.25">
      <c r="B26" s="1"/>
      <c r="C26" s="92"/>
      <c r="D26" s="92"/>
      <c r="E26" s="92"/>
      <c r="F26" s="1"/>
      <c r="G26" s="98"/>
    </row>
    <row r="27" spans="2:7" x14ac:dyDescent="0.25">
      <c r="B27" s="1"/>
      <c r="C27" s="92"/>
      <c r="D27" s="92"/>
      <c r="E27" s="92"/>
      <c r="F27" s="1"/>
      <c r="G27" s="98"/>
    </row>
    <row r="28" spans="2:7" x14ac:dyDescent="0.25">
      <c r="B28" s="1"/>
      <c r="C28" s="92"/>
      <c r="D28" s="92"/>
      <c r="E28" s="92"/>
      <c r="F28" s="1"/>
      <c r="G28" s="98"/>
    </row>
    <row r="29" spans="2:7" x14ac:dyDescent="0.25">
      <c r="B29" s="1"/>
      <c r="C29" s="92"/>
      <c r="D29" s="92"/>
      <c r="E29" s="92"/>
      <c r="F29" s="1"/>
      <c r="G29" s="98"/>
    </row>
    <row r="30" spans="2:7" x14ac:dyDescent="0.25">
      <c r="B30" s="1"/>
      <c r="C30" s="92"/>
      <c r="D30" s="92"/>
      <c r="E30" s="92"/>
      <c r="F30" s="1"/>
      <c r="G30" s="98"/>
    </row>
    <row r="31" spans="2:7" x14ac:dyDescent="0.25">
      <c r="B31" s="1"/>
      <c r="C31" s="92"/>
      <c r="D31" s="92"/>
      <c r="E31" s="92"/>
      <c r="F31" s="1"/>
      <c r="G31" s="98"/>
    </row>
    <row r="32" spans="2:7" x14ac:dyDescent="0.25">
      <c r="B32" s="1"/>
      <c r="C32" s="92"/>
      <c r="D32" s="92"/>
      <c r="E32" s="92"/>
      <c r="F32" s="1"/>
      <c r="G32" s="98"/>
    </row>
    <row r="33" spans="2:7" x14ac:dyDescent="0.25">
      <c r="B33" s="1"/>
      <c r="C33" s="92"/>
      <c r="D33" s="92"/>
      <c r="E33" s="92"/>
      <c r="F33" s="1"/>
      <c r="G33" s="98"/>
    </row>
    <row r="34" spans="2:7" x14ac:dyDescent="0.25">
      <c r="B34" s="1"/>
      <c r="C34" s="92"/>
      <c r="D34" s="92"/>
      <c r="E34" s="92"/>
      <c r="F34" s="1"/>
      <c r="G34" s="98"/>
    </row>
    <row r="35" spans="2:7" x14ac:dyDescent="0.25">
      <c r="B35" s="1"/>
      <c r="C35" s="92"/>
      <c r="D35" s="92"/>
      <c r="E35" s="92"/>
      <c r="F35" s="1"/>
      <c r="G35" s="98"/>
    </row>
    <row r="36" spans="2:7" x14ac:dyDescent="0.25">
      <c r="B36" s="1"/>
      <c r="C36" s="92"/>
      <c r="D36" s="92"/>
      <c r="E36" s="92"/>
      <c r="F36" s="1"/>
      <c r="G36" s="98"/>
    </row>
    <row r="37" spans="2:7" x14ac:dyDescent="0.25">
      <c r="B37" s="1"/>
      <c r="C37" s="92"/>
      <c r="D37" s="92"/>
      <c r="E37" s="92"/>
      <c r="F37" s="1"/>
      <c r="G37" s="98"/>
    </row>
    <row r="38" spans="2:7" x14ac:dyDescent="0.25">
      <c r="B38" s="1"/>
      <c r="C38" s="92"/>
      <c r="D38" s="92"/>
      <c r="E38" s="92"/>
      <c r="F38" s="1"/>
      <c r="G38" s="98"/>
    </row>
    <row r="39" spans="2:7" x14ac:dyDescent="0.25">
      <c r="B39" s="1"/>
      <c r="C39" s="92"/>
      <c r="D39" s="97"/>
      <c r="E39" s="92"/>
      <c r="F39" s="92"/>
    </row>
    <row r="40" spans="2:7" x14ac:dyDescent="0.25">
      <c r="D40" s="1"/>
      <c r="E40" s="92"/>
    </row>
  </sheetData>
  <sortState xmlns:xlrd2="http://schemas.microsoft.com/office/spreadsheetml/2017/richdata2" ref="B4:C39">
    <sortCondition descending="1" ref="C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2020-10-14T12:53:16Z</dcterms:modified>
</cp:coreProperties>
</file>